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30" windowHeight="6195" activeTab="0"/>
  </bookViews>
  <sheets>
    <sheet name="Summary" sheetId="1" r:id="rId1"/>
    <sheet name="Sheet1" sheetId="2" r:id="rId2"/>
  </sheets>
  <definedNames>
    <definedName name="_AMO_UniqueIdentifier" hidden="1">"'0e0d80d8-8db1-4fb4-9f6a-6e87ea765c9a'"</definedName>
    <definedName name="_C04">#REF!</definedName>
    <definedName name="_CY05">#REF!</definedName>
    <definedName name="_FY02">#REF!</definedName>
    <definedName name="_FY03">#REF!</definedName>
    <definedName name="_FY04">#REF!</definedName>
    <definedName name="Ag1_03">#REF!</definedName>
    <definedName name="Ag1_04">#REF!</definedName>
    <definedName name="Ag1_05">#REF!</definedName>
    <definedName name="Ag2_03">#REF!</definedName>
    <definedName name="Ag2_04">#REF!</definedName>
    <definedName name="Ag2_05">#REF!</definedName>
    <definedName name="CDT_02">#REF!</definedName>
    <definedName name="CDT_03n">#REF!</definedName>
    <definedName name="CDT_04n">#REF!</definedName>
    <definedName name="CDT_05">#REF!</definedName>
    <definedName name="CPT">#REF!</definedName>
    <definedName name="CPT_02n">#REF!</definedName>
    <definedName name="CType_05">#REF!</definedName>
    <definedName name="Eligb_03">#REF!</definedName>
    <definedName name="Eligb_04">#REF!</definedName>
    <definedName name="Eligb_05">#REF!</definedName>
    <definedName name="Sum_03">#REF!</definedName>
    <definedName name="Sum_04">#REF!</definedName>
    <definedName name="Sum_05">#REF!</definedName>
    <definedName name="Type_03">#REF!</definedName>
    <definedName name="Type_04">#REF!</definedName>
  </definedNames>
  <calcPr fullCalcOnLoad="1"/>
</workbook>
</file>

<file path=xl/sharedStrings.xml><?xml version="1.0" encoding="utf-8"?>
<sst xmlns="http://schemas.openxmlformats.org/spreadsheetml/2006/main" count="47" uniqueCount="43">
  <si>
    <t>Age Category</t>
  </si>
  <si>
    <t>Washington State Medicaid Population</t>
  </si>
  <si>
    <t>Age 21 and Over</t>
  </si>
  <si>
    <t>Age 5 and Under</t>
  </si>
  <si>
    <t>Age 20 and Under</t>
  </si>
  <si>
    <t>Number of Distinct Users</t>
  </si>
  <si>
    <t>Per User Per Year (PUPY)</t>
  </si>
  <si>
    <t>Per Member Per Year (PMPY)</t>
  </si>
  <si>
    <t>Total All Dental Services</t>
  </si>
  <si>
    <t>Cost and Utilization Summary</t>
  </si>
  <si>
    <t>Average Users Per Provider</t>
  </si>
  <si>
    <t>Number of Eligibles</t>
  </si>
  <si>
    <t>Number of Distinct Claims</t>
  </si>
  <si>
    <t>2007 to 2008</t>
  </si>
  <si>
    <t>2008 to 2009</t>
  </si>
  <si>
    <t>2009 to 2010</t>
  </si>
  <si>
    <t>2010 to 2011</t>
  </si>
  <si>
    <t>Percent of Eligibles Receiving Dental Services</t>
  </si>
  <si>
    <t>Percent of Payment Out of Total</t>
  </si>
  <si>
    <t>Total Payments</t>
  </si>
  <si>
    <t>Number of Billing Providers</t>
  </si>
  <si>
    <t>State Fiscal Year</t>
  </si>
  <si>
    <t>NOTES:</t>
  </si>
  <si>
    <t>Total Payments AND Number of Eligibles AND Number of Distinct Users AND Percent of Eligibles Receiving Dental Services - BASED ON FYAGE</t>
  </si>
  <si>
    <t>Percent of Payment Out of Total -  USES THE EXPENDITURES FROM FYAGE</t>
  </si>
  <si>
    <t>Number of Distinct Claims  COMPUTED IN dental summary computations 20120314 final.sps  -  BASED ON    CLAIM AGE  (E.G.,  mbr_age le 20)</t>
  </si>
  <si>
    <t>Number of Billing Providers AND Average Users Per Provider : SOURCE P66 -  BASED ON CLAIM AGE</t>
  </si>
  <si>
    <t xml:space="preserve">  (SOME TOTALS ARE 1 OR 2 DIFFERENCE FROM UNDUP ANNUAL COUNT COMPUTATIONS FOR ODD REASON)</t>
  </si>
  <si>
    <t>2011 to 2012</t>
  </si>
  <si>
    <t xml:space="preserve"> </t>
  </si>
  <si>
    <t xml:space="preserve">Trend  </t>
  </si>
  <si>
    <t>(percent change)</t>
  </si>
  <si>
    <t>2012 to 2013</t>
  </si>
  <si>
    <t xml:space="preserve">NOTE:  Client age in this summary is based on client age for the majority of the year (some other reports use age shown on the claim only and will result in slightly different age totals). </t>
  </si>
  <si>
    <t>2013 to 2014</t>
  </si>
  <si>
    <t xml:space="preserve">NOTE: Data subject to change as claims are paid. </t>
  </si>
  <si>
    <t>2014 to 2015</t>
  </si>
  <si>
    <t>2015 to 2016</t>
  </si>
  <si>
    <t>2016 to 2017</t>
  </si>
  <si>
    <t>FY 2007-2018 Dental Services Program</t>
  </si>
  <si>
    <t>As of 2/22/2019</t>
  </si>
  <si>
    <t>2017 to 2018</t>
  </si>
  <si>
    <t>2007 to 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</si>
</sst>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0.0%"/>
    <numFmt numFmtId="168" formatCode="_(* #,##0_);_(* \(#,##0\);_(* &quot;-&quot;??_);_(@_)"/>
    <numFmt numFmtId="169" formatCode="###0"/>
  </numFmts>
  <fonts count="49">
    <font>
      <sz val="10"/>
      <name val="Arial"/>
      <family val="0"/>
    </font>
    <font>
      <sz val="11"/>
      <color indexed="8"/>
      <name val="Calibri"/>
      <family val="2"/>
    </font>
    <font>
      <sz val="8"/>
      <name val="Arial"/>
      <family val="2"/>
    </font>
    <font>
      <b/>
      <sz val="14"/>
      <name val="Arial"/>
      <family val="2"/>
    </font>
    <font>
      <b/>
      <sz val="12"/>
      <name val="Arial"/>
      <family val="2"/>
    </font>
    <font>
      <b/>
      <sz val="10"/>
      <name val="Arial"/>
      <family val="2"/>
    </font>
    <font>
      <sz val="11"/>
      <name val="Arial"/>
      <family val="2"/>
    </font>
    <font>
      <b/>
      <sz val="11"/>
      <name val="Arial"/>
      <family val="2"/>
    </font>
    <font>
      <i/>
      <u val="single"/>
      <sz val="28"/>
      <name val="Arial"/>
      <family val="2"/>
    </font>
    <font>
      <i/>
      <sz val="8"/>
      <name val="Arial"/>
      <family val="2"/>
    </font>
    <font>
      <sz val="9"/>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style="thin"/>
    </border>
    <border>
      <left/>
      <right style="thin"/>
      <top style="thin"/>
      <bottom/>
    </border>
    <border>
      <left/>
      <right style="thin"/>
      <top/>
      <bottom/>
    </border>
    <border>
      <left style="thin"/>
      <right/>
      <top/>
      <bottom style="thin"/>
    </border>
    <border>
      <left/>
      <right/>
      <top/>
      <bottom style="thin"/>
    </border>
    <border>
      <left style="thin"/>
      <right>
        <color indexed="63"/>
      </right>
      <top style="thin"/>
      <bottom style="thin"/>
    </border>
    <border>
      <left style="thin"/>
      <right/>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6">
    <xf numFmtId="0" fontId="0" fillId="0" borderId="0" xfId="0" applyAlignment="1">
      <alignment/>
    </xf>
    <xf numFmtId="0" fontId="0" fillId="0" borderId="0" xfId="0" applyAlignment="1">
      <alignment horizontal="center"/>
    </xf>
    <xf numFmtId="164" fontId="0" fillId="0" borderId="0" xfId="0" applyNumberFormat="1" applyAlignment="1">
      <alignment/>
    </xf>
    <xf numFmtId="3" fontId="0" fillId="0" borderId="0" xfId="0" applyNumberFormat="1" applyAlignment="1">
      <alignment/>
    </xf>
    <xf numFmtId="0" fontId="5" fillId="0" borderId="0" xfId="0" applyFont="1" applyAlignment="1">
      <alignment horizontal="right"/>
    </xf>
    <xf numFmtId="3" fontId="0" fillId="0" borderId="0" xfId="0" applyNumberFormat="1" applyFont="1" applyAlignment="1">
      <alignment horizontal="right"/>
    </xf>
    <xf numFmtId="164" fontId="5" fillId="0" borderId="0" xfId="0" applyNumberFormat="1" applyFont="1" applyAlignment="1">
      <alignment horizontal="right"/>
    </xf>
    <xf numFmtId="0" fontId="5" fillId="0" borderId="0" xfId="0" applyFont="1" applyAlignment="1">
      <alignment/>
    </xf>
    <xf numFmtId="0" fontId="0" fillId="0" borderId="0" xfId="0" applyBorder="1" applyAlignment="1">
      <alignment horizontal="center"/>
    </xf>
    <xf numFmtId="164" fontId="0" fillId="0" borderId="0" xfId="0" applyNumberFormat="1" applyBorder="1" applyAlignment="1">
      <alignment/>
    </xf>
    <xf numFmtId="3" fontId="0" fillId="0" borderId="0" xfId="0" applyNumberFormat="1" applyBorder="1" applyAlignment="1">
      <alignment/>
    </xf>
    <xf numFmtId="0" fontId="4" fillId="0" borderId="0" xfId="0" applyFont="1" applyBorder="1" applyAlignment="1">
      <alignment/>
    </xf>
    <xf numFmtId="0" fontId="6" fillId="0" borderId="0" xfId="0" applyFont="1" applyAlignment="1">
      <alignment/>
    </xf>
    <xf numFmtId="164" fontId="0" fillId="0" borderId="0" xfId="0" applyNumberFormat="1" applyAlignment="1">
      <alignment horizontal="center"/>
    </xf>
    <xf numFmtId="165" fontId="0" fillId="0" borderId="0" xfId="59" applyNumberFormat="1" applyFont="1" applyAlignment="1">
      <alignment/>
    </xf>
    <xf numFmtId="9" fontId="0" fillId="0" borderId="0" xfId="59" applyNumberFormat="1" applyFont="1" applyAlignment="1">
      <alignment/>
    </xf>
    <xf numFmtId="0" fontId="5" fillId="0" borderId="10" xfId="0" applyFont="1" applyBorder="1" applyAlignment="1">
      <alignment horizontal="center" vertical="center" wrapText="1"/>
    </xf>
    <xf numFmtId="0" fontId="6" fillId="0" borderId="11" xfId="0" applyFont="1" applyBorder="1" applyAlignment="1">
      <alignment horizontal="right"/>
    </xf>
    <xf numFmtId="3" fontId="8" fillId="0" borderId="0" xfId="0" applyNumberFormat="1" applyFont="1" applyAlignment="1">
      <alignment/>
    </xf>
    <xf numFmtId="0" fontId="3" fillId="0" borderId="0" xfId="0" applyFont="1" applyAlignment="1">
      <alignment horizontal="center"/>
    </xf>
    <xf numFmtId="3" fontId="0" fillId="0" borderId="0" xfId="0" applyNumberFormat="1" applyAlignment="1">
      <alignment horizontal="center"/>
    </xf>
    <xf numFmtId="3" fontId="0" fillId="0" borderId="0" xfId="0" applyNumberFormat="1" applyFont="1" applyBorder="1" applyAlignment="1">
      <alignment horizontal="center"/>
    </xf>
    <xf numFmtId="0" fontId="7" fillId="0" borderId="12" xfId="0" applyFont="1" applyBorder="1" applyAlignment="1">
      <alignment horizontal="center" wrapText="1"/>
    </xf>
    <xf numFmtId="0" fontId="7" fillId="0" borderId="13" xfId="0" applyFont="1" applyBorder="1" applyAlignment="1">
      <alignment/>
    </xf>
    <xf numFmtId="0" fontId="7" fillId="0" borderId="14" xfId="0" applyFont="1" applyBorder="1" applyAlignment="1">
      <alignment/>
    </xf>
    <xf numFmtId="43" fontId="0" fillId="0" borderId="0" xfId="0" applyNumberFormat="1" applyAlignment="1">
      <alignment/>
    </xf>
    <xf numFmtId="0" fontId="5" fillId="0" borderId="12" xfId="0" applyFont="1" applyBorder="1" applyAlignment="1">
      <alignment horizontal="center" vertical="center" wrapText="1"/>
    </xf>
    <xf numFmtId="164" fontId="5" fillId="0" borderId="12"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5" xfId="0" applyFont="1" applyBorder="1" applyAlignment="1">
      <alignment horizontal="center"/>
    </xf>
    <xf numFmtId="0" fontId="6" fillId="0" borderId="10" xfId="0" applyNumberFormat="1" applyFont="1" applyBorder="1" applyAlignment="1" quotePrefix="1">
      <alignment horizontal="center"/>
    </xf>
    <xf numFmtId="0" fontId="6" fillId="0" borderId="10" xfId="0" applyNumberFormat="1" applyFont="1" applyBorder="1" applyAlignment="1">
      <alignment horizontal="center"/>
    </xf>
    <xf numFmtId="165" fontId="6" fillId="0" borderId="0" xfId="59" applyNumberFormat="1" applyFont="1" applyAlignment="1">
      <alignment/>
    </xf>
    <xf numFmtId="0" fontId="10" fillId="0" borderId="13" xfId="0" applyFont="1" applyBorder="1" applyAlignment="1">
      <alignment horizontal="center" wrapText="1"/>
    </xf>
    <xf numFmtId="0" fontId="9" fillId="0" borderId="0" xfId="0" applyFont="1" applyAlignment="1">
      <alignment horizontal="left"/>
    </xf>
    <xf numFmtId="164" fontId="11" fillId="0" borderId="10" xfId="0" applyNumberFormat="1" applyFont="1" applyBorder="1" applyAlignment="1">
      <alignment horizontal="right" vertical="top"/>
    </xf>
    <xf numFmtId="3" fontId="11" fillId="0" borderId="10" xfId="0" applyNumberFormat="1" applyFont="1" applyBorder="1" applyAlignment="1">
      <alignment horizontal="right" vertical="top"/>
    </xf>
    <xf numFmtId="166" fontId="6" fillId="0" borderId="10" xfId="0" applyNumberFormat="1" applyFont="1" applyBorder="1" applyAlignment="1" quotePrefix="1">
      <alignment horizontal="center"/>
    </xf>
    <xf numFmtId="165" fontId="6" fillId="0" borderId="15" xfId="0" applyNumberFormat="1" applyFont="1" applyBorder="1" applyAlignment="1" quotePrefix="1">
      <alignment horizontal="center"/>
    </xf>
    <xf numFmtId="165" fontId="6" fillId="0" borderId="11" xfId="0" applyNumberFormat="1" applyFont="1" applyBorder="1" applyAlignment="1" quotePrefix="1">
      <alignment horizontal="center"/>
    </xf>
    <xf numFmtId="165" fontId="6" fillId="0" borderId="16" xfId="0" applyNumberFormat="1" applyFont="1" applyBorder="1" applyAlignment="1" quotePrefix="1">
      <alignment horizontal="center"/>
    </xf>
    <xf numFmtId="166" fontId="6" fillId="0" borderId="16" xfId="0" applyNumberFormat="1" applyFont="1" applyBorder="1" applyAlignment="1" quotePrefix="1">
      <alignment horizontal="center"/>
    </xf>
    <xf numFmtId="166" fontId="6" fillId="0" borderId="17" xfId="0" applyNumberFormat="1" applyFont="1" applyBorder="1" applyAlignment="1" quotePrefix="1">
      <alignment horizontal="center"/>
    </xf>
    <xf numFmtId="3" fontId="6" fillId="0" borderId="14" xfId="0" applyNumberFormat="1" applyFont="1" applyBorder="1" applyAlignment="1">
      <alignment horizontal="center"/>
    </xf>
    <xf numFmtId="3" fontId="6" fillId="0" borderId="18" xfId="0" applyNumberFormat="1" applyFont="1" applyBorder="1" applyAlignment="1">
      <alignment horizontal="center"/>
    </xf>
    <xf numFmtId="3" fontId="6" fillId="0" borderId="15" xfId="0" applyNumberFormat="1" applyFont="1" applyBorder="1" applyAlignment="1">
      <alignment horizontal="center"/>
    </xf>
    <xf numFmtId="3" fontId="6" fillId="0" borderId="14" xfId="0" applyNumberFormat="1" applyFont="1" applyFill="1" applyBorder="1" applyAlignment="1">
      <alignment horizont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13" xfId="0" applyFont="1" applyBorder="1" applyAlignment="1">
      <alignment horizontal="center"/>
    </xf>
    <xf numFmtId="165" fontId="6" fillId="0" borderId="10" xfId="59" applyNumberFormat="1" applyFont="1" applyBorder="1" applyAlignment="1">
      <alignment/>
    </xf>
    <xf numFmtId="0" fontId="6" fillId="0" borderId="0" xfId="0" applyFont="1" applyBorder="1" applyAlignment="1">
      <alignment/>
    </xf>
    <xf numFmtId="165" fontId="6" fillId="0" borderId="13" xfId="0" applyNumberFormat="1" applyFont="1" applyBorder="1" applyAlignment="1" quotePrefix="1">
      <alignment horizontal="center"/>
    </xf>
    <xf numFmtId="165" fontId="6" fillId="0" borderId="0" xfId="0" applyNumberFormat="1" applyFont="1" applyBorder="1" applyAlignment="1" quotePrefix="1">
      <alignment horizontal="center"/>
    </xf>
    <xf numFmtId="165" fontId="6" fillId="0" borderId="19" xfId="0" applyNumberFormat="1" applyFont="1" applyBorder="1" applyAlignment="1" quotePrefix="1">
      <alignment horizontal="center"/>
    </xf>
    <xf numFmtId="165" fontId="6" fillId="0" borderId="20" xfId="59" applyNumberFormat="1" applyFont="1" applyBorder="1" applyAlignment="1">
      <alignment horizontal="right" vertical="top"/>
    </xf>
    <xf numFmtId="168" fontId="6" fillId="0" borderId="11" xfId="42" applyNumberFormat="1" applyFont="1" applyFill="1" applyBorder="1" applyAlignment="1" quotePrefix="1">
      <alignment/>
    </xf>
    <xf numFmtId="0" fontId="6" fillId="0" borderId="20" xfId="0" applyNumberFormat="1" applyFont="1" applyBorder="1" applyAlignment="1">
      <alignment horizontal="center"/>
    </xf>
    <xf numFmtId="0" fontId="6" fillId="0" borderId="20" xfId="0" applyFont="1" applyBorder="1" applyAlignment="1">
      <alignment horizontal="center"/>
    </xf>
    <xf numFmtId="0" fontId="6" fillId="0" borderId="20" xfId="0" applyNumberFormat="1" applyFont="1" applyBorder="1" applyAlignment="1" quotePrefix="1">
      <alignment horizontal="center"/>
    </xf>
    <xf numFmtId="164" fontId="11" fillId="0" borderId="12" xfId="0" applyNumberFormat="1" applyFont="1" applyBorder="1" applyAlignment="1">
      <alignment horizontal="right" vertical="top"/>
    </xf>
    <xf numFmtId="3" fontId="11" fillId="0" borderId="12" xfId="0" applyNumberFormat="1" applyFont="1" applyBorder="1" applyAlignment="1">
      <alignment horizontal="right" vertical="top"/>
    </xf>
    <xf numFmtId="165" fontId="6" fillId="0" borderId="21" xfId="59" applyNumberFormat="1" applyFont="1" applyBorder="1" applyAlignment="1">
      <alignment horizontal="right" vertical="top"/>
    </xf>
    <xf numFmtId="168" fontId="6" fillId="0" borderId="16" xfId="42" applyNumberFormat="1" applyFont="1" applyFill="1" applyBorder="1" applyAlignment="1" quotePrefix="1">
      <alignment/>
    </xf>
    <xf numFmtId="166" fontId="6" fillId="0" borderId="12" xfId="0" applyNumberFormat="1" applyFont="1" applyBorder="1" applyAlignment="1" quotePrefix="1">
      <alignment horizontal="center"/>
    </xf>
    <xf numFmtId="165" fontId="6" fillId="0" borderId="10" xfId="59" applyNumberFormat="1" applyFont="1" applyBorder="1" applyAlignment="1">
      <alignment horizontal="right" vertical="top"/>
    </xf>
    <xf numFmtId="168" fontId="6" fillId="0" borderId="10" xfId="42" applyNumberFormat="1" applyFont="1" applyFill="1" applyBorder="1" applyAlignment="1" quotePrefix="1">
      <alignment/>
    </xf>
    <xf numFmtId="167" fontId="11" fillId="0" borderId="10" xfId="0" applyNumberFormat="1" applyFont="1" applyBorder="1" applyAlignment="1">
      <alignment horizontal="right" vertical="top"/>
    </xf>
    <xf numFmtId="165" fontId="11" fillId="0" borderId="10" xfId="59" applyNumberFormat="1" applyFont="1" applyBorder="1" applyAlignment="1">
      <alignment horizontal="right" vertical="top"/>
    </xf>
    <xf numFmtId="3" fontId="11" fillId="0" borderId="11" xfId="0" applyNumberFormat="1" applyFont="1" applyBorder="1" applyAlignment="1">
      <alignment horizontal="right" vertical="top"/>
    </xf>
    <xf numFmtId="165" fontId="6" fillId="0" borderId="12" xfId="59" applyNumberFormat="1" applyFont="1" applyBorder="1" applyAlignment="1">
      <alignment horizontal="right" vertical="top"/>
    </xf>
    <xf numFmtId="165" fontId="6" fillId="0" borderId="17" xfId="0" applyNumberFormat="1" applyFont="1" applyBorder="1" applyAlignment="1" quotePrefix="1">
      <alignment horizontal="center"/>
    </xf>
    <xf numFmtId="3" fontId="11" fillId="0" borderId="22" xfId="0" applyNumberFormat="1" applyFont="1" applyBorder="1" applyAlignment="1">
      <alignment horizontal="right" vertical="top"/>
    </xf>
    <xf numFmtId="0" fontId="6" fillId="0" borderId="17" xfId="0" applyFont="1" applyBorder="1" applyAlignment="1">
      <alignment/>
    </xf>
    <xf numFmtId="3" fontId="11" fillId="0" borderId="23" xfId="0" applyNumberFormat="1" applyFont="1" applyBorder="1" applyAlignment="1">
      <alignment horizontal="right" vertical="top"/>
    </xf>
    <xf numFmtId="165" fontId="6" fillId="0" borderId="14" xfId="59" applyNumberFormat="1" applyFont="1" applyBorder="1" applyAlignment="1">
      <alignment/>
    </xf>
    <xf numFmtId="3" fontId="6" fillId="0" borderId="10" xfId="0" applyNumberFormat="1" applyFont="1" applyBorder="1" applyAlignment="1">
      <alignment horizontal="center"/>
    </xf>
    <xf numFmtId="0" fontId="7" fillId="0" borderId="24" xfId="0" applyFont="1" applyBorder="1" applyAlignment="1">
      <alignment vertical="top" wrapText="1"/>
    </xf>
    <xf numFmtId="0" fontId="7" fillId="0" borderId="18" xfId="0" applyFont="1" applyBorder="1" applyAlignment="1">
      <alignment vertical="top" wrapText="1"/>
    </xf>
    <xf numFmtId="0" fontId="5" fillId="0" borderId="21" xfId="0" applyNumberFormat="1" applyFont="1" applyBorder="1" applyAlignment="1">
      <alignment vertical="top" wrapText="1"/>
    </xf>
    <xf numFmtId="0" fontId="0" fillId="0" borderId="24" xfId="0" applyBorder="1" applyAlignment="1">
      <alignment vertical="top" wrapText="1"/>
    </xf>
    <xf numFmtId="0" fontId="0" fillId="0" borderId="18" xfId="0" applyBorder="1" applyAlignment="1">
      <alignment vertical="top" wrapText="1"/>
    </xf>
    <xf numFmtId="0" fontId="5" fillId="0" borderId="24" xfId="0" applyNumberFormat="1" applyFont="1" applyBorder="1" applyAlignment="1">
      <alignment vertical="top" wrapText="1"/>
    </xf>
    <xf numFmtId="3" fontId="0" fillId="0" borderId="0" xfId="0" applyNumberFormat="1"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5"/>
  <sheetViews>
    <sheetView tabSelected="1" zoomScale="120" zoomScaleNormal="120" zoomScalePageLayoutView="0" workbookViewId="0" topLeftCell="A1">
      <pane xSplit="1" ySplit="6" topLeftCell="B52" activePane="bottomRight" state="frozen"/>
      <selection pane="topLeft" activeCell="A1" sqref="A1"/>
      <selection pane="topRight" activeCell="B1" sqref="B1"/>
      <selection pane="bottomLeft" activeCell="A7" sqref="A7"/>
      <selection pane="bottomRight" activeCell="J67" sqref="J67"/>
    </sheetView>
  </sheetViews>
  <sheetFormatPr defaultColWidth="9.140625" defaultRowHeight="12.75"/>
  <cols>
    <col min="1" max="1" width="18.7109375" style="7" customWidth="1"/>
    <col min="2" max="2" width="14.28125" style="1" customWidth="1"/>
    <col min="3" max="3" width="17.140625" style="2" customWidth="1"/>
    <col min="4" max="4" width="11.28125" style="3" customWidth="1"/>
    <col min="5" max="5" width="11.7109375" style="3" customWidth="1"/>
    <col min="6" max="6" width="13.00390625" style="3" customWidth="1"/>
    <col min="7" max="7" width="14.28125" style="3" customWidth="1"/>
    <col min="8" max="8" width="10.140625" style="0" customWidth="1"/>
    <col min="9" max="9" width="11.8515625" style="0" customWidth="1"/>
    <col min="10" max="10" width="11.140625" style="1" customWidth="1"/>
    <col min="11" max="11" width="12.140625" style="1" customWidth="1"/>
    <col min="12" max="12" width="11.140625" style="1" customWidth="1"/>
    <col min="13" max="13" width="12.140625" style="1" customWidth="1"/>
  </cols>
  <sheetData>
    <row r="1" spans="6:8" ht="18">
      <c r="F1" s="19" t="s">
        <v>1</v>
      </c>
      <c r="G1" s="20"/>
      <c r="H1" s="1"/>
    </row>
    <row r="2" spans="6:8" ht="18">
      <c r="F2" s="19" t="s">
        <v>39</v>
      </c>
      <c r="G2" s="20"/>
      <c r="H2" s="1"/>
    </row>
    <row r="3" spans="6:13" ht="35.25">
      <c r="F3" s="19" t="s">
        <v>9</v>
      </c>
      <c r="G3" s="20"/>
      <c r="H3" s="1"/>
      <c r="I3" s="18"/>
      <c r="L3"/>
      <c r="M3"/>
    </row>
    <row r="4" spans="6:12" ht="18">
      <c r="F4" s="19" t="s">
        <v>40</v>
      </c>
      <c r="G4" s="21"/>
      <c r="H4" s="1"/>
      <c r="J4"/>
      <c r="K4"/>
      <c r="L4"/>
    </row>
    <row r="5" spans="1:13" ht="15.75">
      <c r="A5" s="11"/>
      <c r="B5" s="8"/>
      <c r="C5" s="9"/>
      <c r="D5" s="10"/>
      <c r="E5" s="6"/>
      <c r="F5" s="6"/>
      <c r="G5" s="6"/>
      <c r="H5" s="4"/>
      <c r="I5" s="5"/>
      <c r="J5" s="5"/>
      <c r="K5" s="5"/>
      <c r="L5" s="85" t="s">
        <v>29</v>
      </c>
      <c r="M5" s="5"/>
    </row>
    <row r="6" spans="1:13" ht="68.25" customHeight="1">
      <c r="A6" s="16" t="s">
        <v>0</v>
      </c>
      <c r="B6" s="26" t="s">
        <v>21</v>
      </c>
      <c r="C6" s="27" t="s">
        <v>19</v>
      </c>
      <c r="D6" s="28" t="s">
        <v>11</v>
      </c>
      <c r="E6" s="28" t="s">
        <v>5</v>
      </c>
      <c r="F6" s="27" t="s">
        <v>17</v>
      </c>
      <c r="G6" s="28" t="s">
        <v>12</v>
      </c>
      <c r="H6" s="29" t="s">
        <v>20</v>
      </c>
      <c r="I6" s="30" t="s">
        <v>10</v>
      </c>
      <c r="J6" s="26" t="s">
        <v>6</v>
      </c>
      <c r="K6" s="26" t="s">
        <v>7</v>
      </c>
      <c r="L6" s="16" t="s">
        <v>18</v>
      </c>
      <c r="M6"/>
    </row>
    <row r="7" spans="1:14" ht="14.25">
      <c r="A7" s="81" t="s">
        <v>2</v>
      </c>
      <c r="B7" s="32">
        <v>2007</v>
      </c>
      <c r="C7" s="37">
        <v>33843098.96000431</v>
      </c>
      <c r="D7" s="38">
        <v>425153</v>
      </c>
      <c r="E7" s="38">
        <v>116423</v>
      </c>
      <c r="F7" s="57">
        <f aca="true" t="shared" si="0" ref="F7:F42">E7/D7</f>
        <v>0.2738378889482139</v>
      </c>
      <c r="G7" s="38">
        <v>318658</v>
      </c>
      <c r="H7" s="38">
        <v>1169</v>
      </c>
      <c r="I7" s="58">
        <f aca="true" t="shared" si="1" ref="I7:I54">E7/H7</f>
        <v>99.59195893926433</v>
      </c>
      <c r="J7" s="39">
        <f aca="true" t="shared" si="2" ref="J7:J54">C7/E7</f>
        <v>290.6908339417839</v>
      </c>
      <c r="K7" s="39">
        <f aca="true" t="shared" si="3" ref="K7:K54">C7/D7</f>
        <v>79.60216430321393</v>
      </c>
      <c r="L7" s="40">
        <f aca="true" t="shared" si="4" ref="L7:L16">C7/$C43</f>
        <v>0.277948892637969</v>
      </c>
      <c r="M7" s="25"/>
      <c r="N7" s="15"/>
    </row>
    <row r="8" spans="1:14" ht="14.25">
      <c r="A8" s="82"/>
      <c r="B8" s="33">
        <v>2008</v>
      </c>
      <c r="C8" s="37">
        <v>39548909.50000313</v>
      </c>
      <c r="D8" s="38">
        <v>427530</v>
      </c>
      <c r="E8" s="38">
        <v>118063</v>
      </c>
      <c r="F8" s="57">
        <f t="shared" si="0"/>
        <v>0.2761513811896241</v>
      </c>
      <c r="G8" s="38">
        <v>329866</v>
      </c>
      <c r="H8" s="38">
        <v>1192</v>
      </c>
      <c r="I8" s="58">
        <f t="shared" si="1"/>
        <v>99.04614093959732</v>
      </c>
      <c r="J8" s="39">
        <f t="shared" si="2"/>
        <v>334.981403996198</v>
      </c>
      <c r="K8" s="39">
        <f t="shared" si="3"/>
        <v>92.50557738638956</v>
      </c>
      <c r="L8" s="41">
        <f t="shared" si="4"/>
        <v>0.272758096752978</v>
      </c>
      <c r="M8" s="25"/>
      <c r="N8" s="14"/>
    </row>
    <row r="9" spans="1:14" ht="14.25">
      <c r="A9" s="82"/>
      <c r="B9" s="33">
        <v>2009</v>
      </c>
      <c r="C9" s="62">
        <v>47002985.659998156</v>
      </c>
      <c r="D9" s="63">
        <v>445010</v>
      </c>
      <c r="E9" s="63">
        <v>129786</v>
      </c>
      <c r="F9" s="64">
        <f t="shared" si="0"/>
        <v>0.29164737871059077</v>
      </c>
      <c r="G9" s="63">
        <v>377736</v>
      </c>
      <c r="H9" s="63">
        <v>1321</v>
      </c>
      <c r="I9" s="65">
        <f t="shared" si="1"/>
        <v>98.24829674489024</v>
      </c>
      <c r="J9" s="66">
        <f t="shared" si="2"/>
        <v>362.15759527220314</v>
      </c>
      <c r="K9" s="66">
        <f t="shared" si="3"/>
        <v>105.62231334126909</v>
      </c>
      <c r="L9" s="41">
        <f t="shared" si="4"/>
        <v>0.26236190720424174</v>
      </c>
      <c r="M9" s="25"/>
      <c r="N9" s="14"/>
    </row>
    <row r="10" spans="1:14" ht="14.25">
      <c r="A10" s="82"/>
      <c r="B10" s="59">
        <v>2010</v>
      </c>
      <c r="C10" s="37">
        <v>50333885.29999652</v>
      </c>
      <c r="D10" s="38">
        <v>470288</v>
      </c>
      <c r="E10" s="38">
        <v>139674</v>
      </c>
      <c r="F10" s="67">
        <f t="shared" si="0"/>
        <v>0.29699673391623854</v>
      </c>
      <c r="G10" s="38">
        <v>405432</v>
      </c>
      <c r="H10" s="38">
        <v>1382</v>
      </c>
      <c r="I10" s="68">
        <f t="shared" si="1"/>
        <v>101.06657018813314</v>
      </c>
      <c r="J10" s="39">
        <f t="shared" si="2"/>
        <v>360.36689219179317</v>
      </c>
      <c r="K10" s="39">
        <f t="shared" si="3"/>
        <v>107.02778999250782</v>
      </c>
      <c r="L10" s="41">
        <f t="shared" si="4"/>
        <v>0.23899018714612014</v>
      </c>
      <c r="M10" s="25"/>
      <c r="N10" s="14"/>
    </row>
    <row r="11" spans="1:14" ht="14.25">
      <c r="A11" s="82"/>
      <c r="B11" s="60">
        <v>2011</v>
      </c>
      <c r="C11" s="62">
        <v>39767197</v>
      </c>
      <c r="D11" s="63">
        <v>487649</v>
      </c>
      <c r="E11" s="63">
        <v>104457</v>
      </c>
      <c r="F11" s="72">
        <f t="shared" si="0"/>
        <v>0.2142052993033924</v>
      </c>
      <c r="G11" s="63">
        <v>259085</v>
      </c>
      <c r="H11" s="38">
        <v>1191</v>
      </c>
      <c r="I11" s="68">
        <f t="shared" si="1"/>
        <v>87.70528967254408</v>
      </c>
      <c r="J11" s="39">
        <f t="shared" si="2"/>
        <v>380.70399303062504</v>
      </c>
      <c r="K11" s="39">
        <f t="shared" si="3"/>
        <v>81.54881277312165</v>
      </c>
      <c r="L11" s="41">
        <f t="shared" si="4"/>
        <v>0.1629367486911553</v>
      </c>
      <c r="M11" s="25"/>
      <c r="N11" s="14"/>
    </row>
    <row r="12" spans="1:14" ht="14.25">
      <c r="A12" s="82"/>
      <c r="B12" s="60">
        <v>2012</v>
      </c>
      <c r="C12" s="37">
        <v>23143846.72999987</v>
      </c>
      <c r="D12" s="38">
        <v>487895</v>
      </c>
      <c r="E12" s="38">
        <v>64600</v>
      </c>
      <c r="F12" s="70">
        <f t="shared" si="0"/>
        <v>0.1324055380768403</v>
      </c>
      <c r="G12" s="38">
        <v>158990</v>
      </c>
      <c r="H12" s="71">
        <v>826</v>
      </c>
      <c r="I12" s="68">
        <f t="shared" si="1"/>
        <v>78.20823244552058</v>
      </c>
      <c r="J12" s="39">
        <f t="shared" si="2"/>
        <v>358.26388126934785</v>
      </c>
      <c r="K12" s="39">
        <f t="shared" si="3"/>
        <v>47.436121972965225</v>
      </c>
      <c r="L12" s="41">
        <f t="shared" si="4"/>
        <v>0.09627095692147133</v>
      </c>
      <c r="M12" s="25"/>
      <c r="N12" s="14"/>
    </row>
    <row r="13" spans="1:14" ht="14.25">
      <c r="A13" s="82"/>
      <c r="B13" s="60">
        <v>2013</v>
      </c>
      <c r="C13" s="37">
        <v>27139488</v>
      </c>
      <c r="D13" s="38">
        <v>491893</v>
      </c>
      <c r="E13" s="38">
        <v>68914</v>
      </c>
      <c r="F13" s="70">
        <f t="shared" si="0"/>
        <v>0.14009957450095853</v>
      </c>
      <c r="G13" s="38">
        <v>174526</v>
      </c>
      <c r="H13" s="71">
        <v>788</v>
      </c>
      <c r="I13" s="68">
        <f t="shared" si="1"/>
        <v>87.45431472081218</v>
      </c>
      <c r="J13" s="39">
        <f t="shared" si="2"/>
        <v>393.8167571175668</v>
      </c>
      <c r="K13" s="39">
        <f t="shared" si="3"/>
        <v>55.17356010351845</v>
      </c>
      <c r="L13" s="41">
        <f t="shared" si="4"/>
        <v>0.10946831414559059</v>
      </c>
      <c r="M13" s="25"/>
      <c r="N13" s="14"/>
    </row>
    <row r="14" spans="1:14" ht="14.25">
      <c r="A14" s="82"/>
      <c r="B14" s="60">
        <v>2014</v>
      </c>
      <c r="C14" s="37">
        <v>61576549</v>
      </c>
      <c r="D14" s="38">
        <v>834111</v>
      </c>
      <c r="E14" s="38">
        <v>146041</v>
      </c>
      <c r="F14" s="70">
        <f t="shared" si="0"/>
        <v>0.17508580992218062</v>
      </c>
      <c r="G14" s="38">
        <v>378913</v>
      </c>
      <c r="H14" s="71">
        <v>1081</v>
      </c>
      <c r="I14" s="68">
        <f t="shared" si="1"/>
        <v>135.09805735430157</v>
      </c>
      <c r="J14" s="39">
        <f t="shared" si="2"/>
        <v>421.63877952081947</v>
      </c>
      <c r="K14" s="39">
        <f t="shared" si="3"/>
        <v>73.82296720700242</v>
      </c>
      <c r="L14" s="41">
        <f t="shared" si="4"/>
        <v>0.21032563987588015</v>
      </c>
      <c r="M14" s="25"/>
      <c r="N14" s="14"/>
    </row>
    <row r="15" spans="1:14" ht="14.25">
      <c r="A15" s="82"/>
      <c r="B15" s="60">
        <v>2015</v>
      </c>
      <c r="C15" s="37">
        <v>115211436</v>
      </c>
      <c r="D15" s="38">
        <v>1047414</v>
      </c>
      <c r="E15" s="38">
        <v>234449</v>
      </c>
      <c r="F15" s="70">
        <f t="shared" si="0"/>
        <v>0.22383603809000072</v>
      </c>
      <c r="G15" s="38">
        <v>666879</v>
      </c>
      <c r="H15" s="71">
        <v>1122</v>
      </c>
      <c r="I15" s="68">
        <f t="shared" si="1"/>
        <v>208.95632798573976</v>
      </c>
      <c r="J15" s="39">
        <f t="shared" si="2"/>
        <v>491.41363793404963</v>
      </c>
      <c r="K15" s="39">
        <f t="shared" si="3"/>
        <v>109.99608177855174</v>
      </c>
      <c r="L15" s="41">
        <f t="shared" si="4"/>
        <v>0.3306362493144176</v>
      </c>
      <c r="M15" s="25"/>
      <c r="N15" s="14"/>
    </row>
    <row r="16" spans="1:14" ht="14.25">
      <c r="A16" s="82"/>
      <c r="B16" s="60">
        <v>2016</v>
      </c>
      <c r="C16" s="37">
        <v>122397407</v>
      </c>
      <c r="D16" s="38">
        <v>1120265</v>
      </c>
      <c r="E16" s="38">
        <v>247175</v>
      </c>
      <c r="F16" s="70">
        <f>E16/D16</f>
        <v>0.22063975934265553</v>
      </c>
      <c r="G16" s="38">
        <v>698024</v>
      </c>
      <c r="H16" s="71">
        <v>1088</v>
      </c>
      <c r="I16" s="68">
        <f>E16/H16</f>
        <v>227.1829044117647</v>
      </c>
      <c r="J16" s="39">
        <f>C16/E16</f>
        <v>495.18522099726914</v>
      </c>
      <c r="K16" s="39">
        <f>C16/D16</f>
        <v>109.25754799087716</v>
      </c>
      <c r="L16" s="41">
        <f>C16/$C52</f>
        <v>0.3337101975531245</v>
      </c>
      <c r="M16" s="25"/>
      <c r="N16" s="14"/>
    </row>
    <row r="17" spans="1:14" ht="14.25">
      <c r="A17" s="82"/>
      <c r="B17" s="60">
        <v>2017</v>
      </c>
      <c r="C17" s="37">
        <v>133845269</v>
      </c>
      <c r="D17" s="38">
        <v>1127076</v>
      </c>
      <c r="E17" s="38">
        <v>253314</v>
      </c>
      <c r="F17" s="70">
        <f>E17/D17</f>
        <v>0.22475325532617144</v>
      </c>
      <c r="G17" s="38">
        <v>727810</v>
      </c>
      <c r="H17" s="71">
        <v>1045</v>
      </c>
      <c r="I17" s="68">
        <f>E17/H17</f>
        <v>242.40574162679425</v>
      </c>
      <c r="J17" s="39">
        <f>C17/E17</f>
        <v>528.3769116590477</v>
      </c>
      <c r="K17" s="39">
        <f>C17/D17</f>
        <v>118.75443093455986</v>
      </c>
      <c r="L17" s="41">
        <f>C17/$C53</f>
        <v>0.3476981572289284</v>
      </c>
      <c r="M17" s="25"/>
      <c r="N17" s="14"/>
    </row>
    <row r="18" spans="1:14" ht="14.25">
      <c r="A18" s="83"/>
      <c r="B18" s="60">
        <v>2018</v>
      </c>
      <c r="C18" s="37">
        <v>138856302</v>
      </c>
      <c r="D18" s="38">
        <v>1117396</v>
      </c>
      <c r="E18" s="38">
        <v>251498</v>
      </c>
      <c r="F18" s="70">
        <f t="shared" si="0"/>
        <v>0.22507508528757933</v>
      </c>
      <c r="G18" s="38">
        <v>723028</v>
      </c>
      <c r="H18" s="71">
        <v>1017</v>
      </c>
      <c r="I18" s="68">
        <f t="shared" si="1"/>
        <v>247.29400196656835</v>
      </c>
      <c r="J18" s="39">
        <f t="shared" si="2"/>
        <v>552.116923395017</v>
      </c>
      <c r="K18" s="39">
        <f t="shared" si="3"/>
        <v>124.26776362184937</v>
      </c>
      <c r="L18" s="41">
        <f>C18/$C54</f>
        <v>0.349623782227319</v>
      </c>
      <c r="M18" s="25"/>
      <c r="N18" s="14"/>
    </row>
    <row r="19" spans="1:14" ht="14.25">
      <c r="A19" s="84" t="s">
        <v>4</v>
      </c>
      <c r="B19" s="61">
        <v>2007</v>
      </c>
      <c r="C19" s="37">
        <v>87917051.39999083</v>
      </c>
      <c r="D19" s="38">
        <v>699512</v>
      </c>
      <c r="E19" s="38">
        <v>304884</v>
      </c>
      <c r="F19" s="67">
        <f t="shared" si="0"/>
        <v>0.4358524228319171</v>
      </c>
      <c r="G19" s="38">
        <v>773961</v>
      </c>
      <c r="H19" s="71">
        <v>1328</v>
      </c>
      <c r="I19" s="68">
        <f t="shared" si="1"/>
        <v>229.58132530120483</v>
      </c>
      <c r="J19" s="39">
        <f t="shared" si="2"/>
        <v>288.3622997598786</v>
      </c>
      <c r="K19" s="39">
        <f t="shared" si="3"/>
        <v>125.68340700372664</v>
      </c>
      <c r="L19" s="41">
        <f aca="true" t="shared" si="5" ref="L19:L28">C19/$C43</f>
        <v>0.7220511073617044</v>
      </c>
      <c r="M19" s="25"/>
      <c r="N19" s="14"/>
    </row>
    <row r="20" spans="1:14" ht="14.25">
      <c r="A20" s="82"/>
      <c r="B20" s="59">
        <v>2008</v>
      </c>
      <c r="C20" s="37">
        <v>105447370.98001942</v>
      </c>
      <c r="D20" s="38">
        <v>724836</v>
      </c>
      <c r="E20" s="38">
        <v>328006</v>
      </c>
      <c r="F20" s="67">
        <f t="shared" si="0"/>
        <v>0.4525244331131456</v>
      </c>
      <c r="G20" s="38">
        <v>842288</v>
      </c>
      <c r="H20" s="71">
        <v>1375</v>
      </c>
      <c r="I20" s="68">
        <f t="shared" si="1"/>
        <v>238.54981818181818</v>
      </c>
      <c r="J20" s="39">
        <f t="shared" si="2"/>
        <v>321.4800064023811</v>
      </c>
      <c r="K20" s="39">
        <f t="shared" si="3"/>
        <v>145.47755765444793</v>
      </c>
      <c r="L20" s="41">
        <f t="shared" si="5"/>
        <v>0.7272419032467388</v>
      </c>
      <c r="M20" s="25"/>
      <c r="N20" s="14"/>
    </row>
    <row r="21" spans="1:14" ht="14.25">
      <c r="A21" s="82"/>
      <c r="B21" s="59">
        <v>2009</v>
      </c>
      <c r="C21" s="37">
        <v>132150254.0800538</v>
      </c>
      <c r="D21" s="38">
        <v>779492</v>
      </c>
      <c r="E21" s="38">
        <v>378153</v>
      </c>
      <c r="F21" s="67">
        <f t="shared" si="0"/>
        <v>0.48512749329050203</v>
      </c>
      <c r="G21" s="38">
        <v>985021</v>
      </c>
      <c r="H21" s="71">
        <v>1472</v>
      </c>
      <c r="I21" s="68">
        <f t="shared" si="1"/>
        <v>256.8974184782609</v>
      </c>
      <c r="J21" s="39">
        <f t="shared" si="2"/>
        <v>349.4623977068906</v>
      </c>
      <c r="K21" s="39">
        <f t="shared" si="3"/>
        <v>169.53381699883232</v>
      </c>
      <c r="L21" s="41">
        <f t="shared" si="5"/>
        <v>0.7376380927961972</v>
      </c>
      <c r="M21" s="25"/>
      <c r="N21" s="14"/>
    </row>
    <row r="22" spans="1:14" ht="14.25">
      <c r="A22" s="82"/>
      <c r="B22" s="59">
        <v>2010</v>
      </c>
      <c r="C22" s="37">
        <v>160276792.489958</v>
      </c>
      <c r="D22" s="38">
        <v>832880</v>
      </c>
      <c r="E22" s="38">
        <v>427389</v>
      </c>
      <c r="F22" s="67">
        <f t="shared" si="0"/>
        <v>0.5131459513975603</v>
      </c>
      <c r="G22" s="38">
        <v>1140806</v>
      </c>
      <c r="H22" s="71">
        <v>1579</v>
      </c>
      <c r="I22" s="68">
        <f t="shared" si="1"/>
        <v>270.6706776440785</v>
      </c>
      <c r="J22" s="39">
        <f t="shared" si="2"/>
        <v>375.0138456767909</v>
      </c>
      <c r="K22" s="39">
        <f t="shared" si="3"/>
        <v>192.4368366270747</v>
      </c>
      <c r="L22" s="41">
        <f t="shared" si="5"/>
        <v>0.7610098128537988</v>
      </c>
      <c r="M22" s="25"/>
      <c r="N22" s="14"/>
    </row>
    <row r="23" spans="1:14" ht="14.25">
      <c r="A23" s="82"/>
      <c r="B23" s="60">
        <v>2011</v>
      </c>
      <c r="C23" s="37">
        <v>204298044</v>
      </c>
      <c r="D23" s="38">
        <v>866234</v>
      </c>
      <c r="E23" s="38">
        <v>457063</v>
      </c>
      <c r="F23" s="67">
        <f t="shared" si="0"/>
        <v>0.5276438006358559</v>
      </c>
      <c r="G23" s="38">
        <v>1236344</v>
      </c>
      <c r="H23" s="71">
        <v>1449</v>
      </c>
      <c r="I23" s="68">
        <f t="shared" si="1"/>
        <v>315.4334023464458</v>
      </c>
      <c r="J23" s="39">
        <f t="shared" si="2"/>
        <v>446.9800530780221</v>
      </c>
      <c r="K23" s="39">
        <f t="shared" si="3"/>
        <v>235.84625401450415</v>
      </c>
      <c r="L23" s="41">
        <f t="shared" si="5"/>
        <v>0.8370632472115797</v>
      </c>
      <c r="M23" s="25"/>
      <c r="N23" s="14"/>
    </row>
    <row r="24" spans="1:14" ht="14.25">
      <c r="A24" s="82"/>
      <c r="B24" s="60">
        <v>2012</v>
      </c>
      <c r="C24" s="37">
        <v>217259359.69993845</v>
      </c>
      <c r="D24" s="38">
        <v>874568</v>
      </c>
      <c r="E24" s="38">
        <v>474687</v>
      </c>
      <c r="F24" s="67">
        <f t="shared" si="0"/>
        <v>0.5427674005909203</v>
      </c>
      <c r="G24" s="38">
        <v>1293063</v>
      </c>
      <c r="H24" s="71">
        <v>1419</v>
      </c>
      <c r="I24" s="68">
        <f t="shared" si="1"/>
        <v>334.5221987315011</v>
      </c>
      <c r="J24" s="39">
        <f t="shared" si="2"/>
        <v>457.6897191200485</v>
      </c>
      <c r="K24" s="39">
        <f t="shared" si="3"/>
        <v>248.41905912397715</v>
      </c>
      <c r="L24" s="41">
        <f t="shared" si="5"/>
        <v>0.9037290430785417</v>
      </c>
      <c r="M24" s="25"/>
      <c r="N24" s="14"/>
    </row>
    <row r="25" spans="1:14" ht="14.25">
      <c r="A25" s="82"/>
      <c r="B25" s="60">
        <v>2013</v>
      </c>
      <c r="C25" s="37">
        <v>220781457</v>
      </c>
      <c r="D25" s="38">
        <v>876089</v>
      </c>
      <c r="E25" s="38">
        <v>481727</v>
      </c>
      <c r="F25" s="67">
        <f t="shared" si="0"/>
        <v>0.5498608018135144</v>
      </c>
      <c r="G25" s="38">
        <v>1320962</v>
      </c>
      <c r="H25" s="71">
        <v>1405</v>
      </c>
      <c r="I25" s="68">
        <f t="shared" si="1"/>
        <v>342.8661921708185</v>
      </c>
      <c r="J25" s="39">
        <f t="shared" si="2"/>
        <v>458.31239893134494</v>
      </c>
      <c r="K25" s="39">
        <f t="shared" si="3"/>
        <v>252.0080231574646</v>
      </c>
      <c r="L25" s="41">
        <f t="shared" si="5"/>
        <v>0.8905316818208656</v>
      </c>
      <c r="M25" s="25"/>
      <c r="N25" s="14"/>
    </row>
    <row r="26" spans="1:14" ht="14.25">
      <c r="A26" s="82"/>
      <c r="B26" s="60">
        <v>2014</v>
      </c>
      <c r="C26" s="37">
        <v>231191129</v>
      </c>
      <c r="D26" s="38">
        <v>920753</v>
      </c>
      <c r="E26" s="38">
        <v>501015</v>
      </c>
      <c r="F26" s="67">
        <f t="shared" si="0"/>
        <v>0.5441361581227538</v>
      </c>
      <c r="G26" s="38">
        <v>1352823</v>
      </c>
      <c r="H26" s="71">
        <v>1401</v>
      </c>
      <c r="I26" s="68">
        <f t="shared" si="1"/>
        <v>357.6124197002141</v>
      </c>
      <c r="J26" s="39">
        <f t="shared" si="2"/>
        <v>461.44552358711815</v>
      </c>
      <c r="K26" s="39">
        <f t="shared" si="3"/>
        <v>251.08919438763706</v>
      </c>
      <c r="L26" s="41">
        <f t="shared" si="5"/>
        <v>0.7896743635397975</v>
      </c>
      <c r="M26" s="25"/>
      <c r="N26" s="14"/>
    </row>
    <row r="27" spans="1:14" ht="14.25">
      <c r="A27" s="82"/>
      <c r="B27" s="60">
        <v>2015</v>
      </c>
      <c r="C27" s="37">
        <v>233242299</v>
      </c>
      <c r="D27" s="38">
        <v>956224</v>
      </c>
      <c r="E27" s="38">
        <v>531109</v>
      </c>
      <c r="F27" s="67">
        <f t="shared" si="0"/>
        <v>0.5554232062780269</v>
      </c>
      <c r="G27" s="38">
        <v>1402300</v>
      </c>
      <c r="H27" s="71">
        <v>1390</v>
      </c>
      <c r="I27" s="68">
        <f t="shared" si="1"/>
        <v>382.09280575539566</v>
      </c>
      <c r="J27" s="39">
        <f t="shared" si="2"/>
        <v>439.16088599515354</v>
      </c>
      <c r="K27" s="39">
        <f t="shared" si="3"/>
        <v>243.92014737132723</v>
      </c>
      <c r="L27" s="41">
        <f t="shared" si="5"/>
        <v>0.6693637506855824</v>
      </c>
      <c r="M27" s="25"/>
      <c r="N27" s="14"/>
    </row>
    <row r="28" spans="1:14" ht="14.25">
      <c r="A28" s="82"/>
      <c r="B28" s="60">
        <v>2016</v>
      </c>
      <c r="C28" s="37">
        <v>244380138</v>
      </c>
      <c r="D28" s="38">
        <v>994555</v>
      </c>
      <c r="E28" s="38">
        <v>560762</v>
      </c>
      <c r="F28" s="67">
        <f>E28/D28</f>
        <v>0.5638320655971766</v>
      </c>
      <c r="G28" s="38">
        <v>1469861</v>
      </c>
      <c r="H28" s="71">
        <v>1370</v>
      </c>
      <c r="I28" s="68">
        <f>E28/H28</f>
        <v>409.3153284671533</v>
      </c>
      <c r="J28" s="39">
        <f>C28/E28</f>
        <v>435.800104144004</v>
      </c>
      <c r="K28" s="39">
        <f>C28/D28</f>
        <v>245.7180729069785</v>
      </c>
      <c r="L28" s="41">
        <f t="shared" si="5"/>
        <v>0.6662898024468755</v>
      </c>
      <c r="M28" s="25"/>
      <c r="N28" s="14"/>
    </row>
    <row r="29" spans="1:14" ht="14.25">
      <c r="A29" s="82"/>
      <c r="B29" s="60">
        <v>2017</v>
      </c>
      <c r="C29" s="37">
        <v>251101462</v>
      </c>
      <c r="D29" s="38">
        <v>1015499</v>
      </c>
      <c r="E29" s="38">
        <v>573809</v>
      </c>
      <c r="F29" s="67">
        <f>E29/D29</f>
        <v>0.5650512703606798</v>
      </c>
      <c r="G29" s="38">
        <v>1493810</v>
      </c>
      <c r="H29" s="71">
        <v>1329</v>
      </c>
      <c r="I29" s="68">
        <f>E29/H29</f>
        <v>431.7599699021821</v>
      </c>
      <c r="J29" s="39">
        <f>C29/E29</f>
        <v>437.6046071079401</v>
      </c>
      <c r="K29" s="39">
        <f>C29/D29</f>
        <v>247.26903916202772</v>
      </c>
      <c r="L29" s="41">
        <f>C29/$C53</f>
        <v>0.6523018427710716</v>
      </c>
      <c r="M29" s="25"/>
      <c r="N29" s="14"/>
    </row>
    <row r="30" spans="1:14" ht="14.25">
      <c r="A30" s="83"/>
      <c r="B30" s="60">
        <v>2018</v>
      </c>
      <c r="C30" s="37">
        <v>258302900</v>
      </c>
      <c r="D30" s="38">
        <v>1021540</v>
      </c>
      <c r="E30" s="38">
        <v>578153</v>
      </c>
      <c r="F30" s="67">
        <f t="shared" si="0"/>
        <v>0.5659621747557609</v>
      </c>
      <c r="G30" s="38">
        <v>1492510</v>
      </c>
      <c r="H30" s="71">
        <v>1270</v>
      </c>
      <c r="I30" s="68">
        <f t="shared" si="1"/>
        <v>455.23858267716537</v>
      </c>
      <c r="J30" s="39">
        <f t="shared" si="2"/>
        <v>446.77256712323555</v>
      </c>
      <c r="K30" s="39">
        <f t="shared" si="3"/>
        <v>252.85637371028056</v>
      </c>
      <c r="L30" s="41">
        <f>C30/$C54</f>
        <v>0.6503762202905631</v>
      </c>
      <c r="M30" s="25"/>
      <c r="N30" s="14"/>
    </row>
    <row r="31" spans="1:14" ht="14.25">
      <c r="A31" s="84" t="s">
        <v>3</v>
      </c>
      <c r="B31" s="61">
        <v>2007</v>
      </c>
      <c r="C31" s="37">
        <v>29811666.300001673</v>
      </c>
      <c r="D31" s="38">
        <v>267189</v>
      </c>
      <c r="E31" s="38">
        <v>97308</v>
      </c>
      <c r="F31" s="67">
        <f t="shared" si="0"/>
        <v>0.3641916396258828</v>
      </c>
      <c r="G31" s="38">
        <v>225963</v>
      </c>
      <c r="H31" s="71">
        <v>1056</v>
      </c>
      <c r="I31" s="68">
        <f t="shared" si="1"/>
        <v>92.14772727272727</v>
      </c>
      <c r="J31" s="39">
        <f t="shared" si="2"/>
        <v>306.3639813787322</v>
      </c>
      <c r="K31" s="39">
        <f t="shared" si="3"/>
        <v>111.57520070063391</v>
      </c>
      <c r="L31" s="41">
        <f aca="true" t="shared" si="6" ref="L31:L40">C31/$C43</f>
        <v>0.24483926975985978</v>
      </c>
      <c r="M31" s="25"/>
      <c r="N31" s="14"/>
    </row>
    <row r="32" spans="1:14" ht="14.25">
      <c r="A32" s="82"/>
      <c r="B32" s="59">
        <v>2008</v>
      </c>
      <c r="C32" s="37">
        <v>37256029.2199942</v>
      </c>
      <c r="D32" s="38">
        <v>278013</v>
      </c>
      <c r="E32" s="38">
        <v>106793</v>
      </c>
      <c r="F32" s="67">
        <f t="shared" si="0"/>
        <v>0.3841295191232065</v>
      </c>
      <c r="G32" s="38">
        <v>249539</v>
      </c>
      <c r="H32" s="71">
        <v>1078</v>
      </c>
      <c r="I32" s="68">
        <f t="shared" si="1"/>
        <v>99.06586270871985</v>
      </c>
      <c r="J32" s="39">
        <f t="shared" si="2"/>
        <v>348.86209039912916</v>
      </c>
      <c r="K32" s="39">
        <f t="shared" si="3"/>
        <v>134.00822702533407</v>
      </c>
      <c r="L32" s="41">
        <f t="shared" si="6"/>
        <v>0.25694472366218213</v>
      </c>
      <c r="M32" s="25"/>
      <c r="N32" s="14"/>
    </row>
    <row r="33" spans="1:14" ht="14.25">
      <c r="A33" s="82"/>
      <c r="B33" s="59">
        <v>2009</v>
      </c>
      <c r="C33" s="37">
        <v>47134055.61998857</v>
      </c>
      <c r="D33" s="38">
        <v>298483</v>
      </c>
      <c r="E33" s="38">
        <v>128236</v>
      </c>
      <c r="F33" s="67">
        <f t="shared" si="0"/>
        <v>0.4296258078349521</v>
      </c>
      <c r="G33" s="38">
        <v>300626</v>
      </c>
      <c r="H33" s="71">
        <v>1152</v>
      </c>
      <c r="I33" s="68">
        <f t="shared" si="1"/>
        <v>111.31597222222223</v>
      </c>
      <c r="J33" s="39">
        <f t="shared" si="2"/>
        <v>367.55712607995076</v>
      </c>
      <c r="K33" s="39">
        <f t="shared" si="3"/>
        <v>157.9120272175922</v>
      </c>
      <c r="L33" s="41">
        <f t="shared" si="6"/>
        <v>0.26309351529673647</v>
      </c>
      <c r="M33" s="25"/>
      <c r="N33" s="14"/>
    </row>
    <row r="34" spans="1:14" ht="14.25">
      <c r="A34" s="82"/>
      <c r="B34" s="59">
        <v>2010</v>
      </c>
      <c r="C34" s="37">
        <v>55902163.1900123</v>
      </c>
      <c r="D34" s="38">
        <v>316236</v>
      </c>
      <c r="E34" s="38">
        <v>145606</v>
      </c>
      <c r="F34" s="67">
        <f t="shared" si="0"/>
        <v>0.46043461212512177</v>
      </c>
      <c r="G34" s="38">
        <v>344847</v>
      </c>
      <c r="H34" s="71">
        <v>1243</v>
      </c>
      <c r="I34" s="68">
        <f t="shared" si="1"/>
        <v>117.1407884151247</v>
      </c>
      <c r="J34" s="39">
        <f t="shared" si="2"/>
        <v>383.9276073102228</v>
      </c>
      <c r="K34" s="39">
        <f t="shared" si="3"/>
        <v>176.7735589560085</v>
      </c>
      <c r="L34" s="41">
        <f t="shared" si="6"/>
        <v>0.2654289126107837</v>
      </c>
      <c r="M34" s="25"/>
      <c r="N34" s="14"/>
    </row>
    <row r="35" spans="1:14" ht="14.25">
      <c r="A35" s="82"/>
      <c r="B35" s="60">
        <v>2011</v>
      </c>
      <c r="C35" s="37">
        <v>71400411</v>
      </c>
      <c r="D35" s="38">
        <v>323899</v>
      </c>
      <c r="E35" s="38">
        <v>159465</v>
      </c>
      <c r="F35" s="67">
        <f t="shared" si="0"/>
        <v>0.49232939897931144</v>
      </c>
      <c r="G35" s="38">
        <v>385791</v>
      </c>
      <c r="H35" s="71">
        <v>1155</v>
      </c>
      <c r="I35" s="68">
        <f t="shared" si="1"/>
        <v>138.06493506493507</v>
      </c>
      <c r="J35" s="39">
        <f t="shared" si="2"/>
        <v>447.74973191609445</v>
      </c>
      <c r="K35" s="39">
        <f t="shared" si="3"/>
        <v>220.4403564073986</v>
      </c>
      <c r="L35" s="42">
        <f t="shared" si="6"/>
        <v>0.2925464126514172</v>
      </c>
      <c r="M35" s="25"/>
      <c r="N35" s="14"/>
    </row>
    <row r="36" spans="1:14" ht="14.25">
      <c r="A36" s="82"/>
      <c r="B36" s="60">
        <v>2012</v>
      </c>
      <c r="C36" s="37">
        <v>74358232.74000475</v>
      </c>
      <c r="D36" s="38">
        <v>323451</v>
      </c>
      <c r="E36" s="38">
        <v>165913</v>
      </c>
      <c r="F36" s="70">
        <f t="shared" si="0"/>
        <v>0.5129463195352619</v>
      </c>
      <c r="G36" s="38">
        <v>412416</v>
      </c>
      <c r="H36" s="71">
        <v>1141</v>
      </c>
      <c r="I36" s="68">
        <f t="shared" si="1"/>
        <v>145.41016652059596</v>
      </c>
      <c r="J36" s="39">
        <f t="shared" si="2"/>
        <v>448.1760485314879</v>
      </c>
      <c r="K36" s="39">
        <f t="shared" si="3"/>
        <v>229.89025459808363</v>
      </c>
      <c r="L36" s="42">
        <f t="shared" si="6"/>
        <v>0.30930632683418985</v>
      </c>
      <c r="M36" s="25"/>
      <c r="N36" s="14"/>
    </row>
    <row r="37" spans="1:14" ht="14.25">
      <c r="A37" s="82"/>
      <c r="B37" s="60">
        <v>2013</v>
      </c>
      <c r="C37" s="37">
        <v>73519084</v>
      </c>
      <c r="D37" s="38">
        <v>319871</v>
      </c>
      <c r="E37" s="38">
        <v>164929</v>
      </c>
      <c r="F37" s="70">
        <f t="shared" si="0"/>
        <v>0.5156109806765853</v>
      </c>
      <c r="G37" s="38">
        <v>409700</v>
      </c>
      <c r="H37" s="71">
        <v>1123</v>
      </c>
      <c r="I37" s="68">
        <f t="shared" si="1"/>
        <v>146.8646482635797</v>
      </c>
      <c r="J37" s="39">
        <f t="shared" si="2"/>
        <v>445.76201880809316</v>
      </c>
      <c r="K37" s="39">
        <f t="shared" si="3"/>
        <v>229.83979166601537</v>
      </c>
      <c r="L37" s="42">
        <f t="shared" si="6"/>
        <v>0.29654244704277627</v>
      </c>
      <c r="M37" s="25"/>
      <c r="N37" s="14"/>
    </row>
    <row r="38" spans="1:14" ht="14.25">
      <c r="A38" s="82"/>
      <c r="B38" s="60">
        <v>2014</v>
      </c>
      <c r="C38" s="37">
        <v>73998874</v>
      </c>
      <c r="D38" s="38">
        <v>319572</v>
      </c>
      <c r="E38" s="38">
        <v>165402</v>
      </c>
      <c r="F38" s="70">
        <f t="shared" si="0"/>
        <v>0.5175735045623522</v>
      </c>
      <c r="G38" s="38">
        <v>404523</v>
      </c>
      <c r="H38" s="71">
        <v>1110</v>
      </c>
      <c r="I38" s="68">
        <f t="shared" si="1"/>
        <v>149.01081081081082</v>
      </c>
      <c r="J38" s="39">
        <f t="shared" si="2"/>
        <v>447.38802432860547</v>
      </c>
      <c r="K38" s="39">
        <f t="shared" si="3"/>
        <v>231.5561876509832</v>
      </c>
      <c r="L38" s="42">
        <f t="shared" si="6"/>
        <v>0.25275629727389615</v>
      </c>
      <c r="M38" s="25"/>
      <c r="N38" s="14"/>
    </row>
    <row r="39" spans="1:14" ht="14.25">
      <c r="A39" s="82"/>
      <c r="B39" s="60">
        <v>2015</v>
      </c>
      <c r="C39" s="37">
        <v>71367608</v>
      </c>
      <c r="D39" s="38">
        <v>322862</v>
      </c>
      <c r="E39" s="38">
        <v>168389</v>
      </c>
      <c r="F39" s="70">
        <f t="shared" si="0"/>
        <v>0.5215510032149959</v>
      </c>
      <c r="G39" s="38">
        <v>395273</v>
      </c>
      <c r="H39" s="71">
        <v>1097</v>
      </c>
      <c r="I39" s="68">
        <f t="shared" si="1"/>
        <v>153.49954421148587</v>
      </c>
      <c r="J39" s="39">
        <f t="shared" si="2"/>
        <v>423.82583185362466</v>
      </c>
      <c r="K39" s="39">
        <f t="shared" si="3"/>
        <v>221.0467877916881</v>
      </c>
      <c r="L39" s="42">
        <f t="shared" si="6"/>
        <v>0.20481229165186018</v>
      </c>
      <c r="M39" s="25"/>
      <c r="N39" s="14"/>
    </row>
    <row r="40" spans="1:14" ht="14.25">
      <c r="A40" s="82"/>
      <c r="B40" s="60">
        <v>2016</v>
      </c>
      <c r="C40" s="37">
        <v>74358122</v>
      </c>
      <c r="D40" s="38">
        <v>329820</v>
      </c>
      <c r="E40" s="38">
        <v>173717</v>
      </c>
      <c r="F40" s="70">
        <f>E40/D40</f>
        <v>0.5267024437572009</v>
      </c>
      <c r="G40" s="38">
        <v>407507</v>
      </c>
      <c r="H40" s="71">
        <v>1073</v>
      </c>
      <c r="I40" s="68">
        <f>E40/H40</f>
        <v>161.89841565703634</v>
      </c>
      <c r="J40" s="39">
        <f>C40/E40</f>
        <v>428.0417115193101</v>
      </c>
      <c r="K40" s="39">
        <f>C40/D40</f>
        <v>225.45061548723547</v>
      </c>
      <c r="L40" s="42">
        <f t="shared" si="6"/>
        <v>0.2027335724710192</v>
      </c>
      <c r="M40" s="25"/>
      <c r="N40" s="14"/>
    </row>
    <row r="41" spans="1:14" ht="14.25">
      <c r="A41" s="82"/>
      <c r="B41" s="60">
        <v>2017</v>
      </c>
      <c r="C41" s="37">
        <v>76537580</v>
      </c>
      <c r="D41" s="38">
        <v>333697</v>
      </c>
      <c r="E41" s="38">
        <v>177352</v>
      </c>
      <c r="F41" s="70">
        <f>E41/D41</f>
        <v>0.5314761595099746</v>
      </c>
      <c r="G41" s="38">
        <v>411312</v>
      </c>
      <c r="H41" s="71">
        <v>1035</v>
      </c>
      <c r="I41" s="68">
        <f>E41/H41</f>
        <v>171.35458937198067</v>
      </c>
      <c r="J41" s="39">
        <f>C41/E41</f>
        <v>431.5574676349858</v>
      </c>
      <c r="K41" s="39">
        <f>C41/D41</f>
        <v>229.36250550649243</v>
      </c>
      <c r="L41" s="42">
        <f>C41/$C53</f>
        <v>0.19882641892080388</v>
      </c>
      <c r="M41" s="25"/>
      <c r="N41" s="14"/>
    </row>
    <row r="42" spans="1:14" ht="14.25">
      <c r="A42" s="83"/>
      <c r="B42" s="60">
        <v>2018</v>
      </c>
      <c r="C42" s="37">
        <v>78497464</v>
      </c>
      <c r="D42" s="38">
        <v>331640</v>
      </c>
      <c r="E42" s="38">
        <v>178145</v>
      </c>
      <c r="F42" s="70">
        <f t="shared" si="0"/>
        <v>0.5371637920636835</v>
      </c>
      <c r="G42" s="38">
        <v>410090</v>
      </c>
      <c r="H42" s="71">
        <v>1008</v>
      </c>
      <c r="I42" s="68">
        <f t="shared" si="1"/>
        <v>176.73115079365078</v>
      </c>
      <c r="J42" s="39">
        <f t="shared" si="2"/>
        <v>440.638042044402</v>
      </c>
      <c r="K42" s="39">
        <f t="shared" si="3"/>
        <v>236.6948015920878</v>
      </c>
      <c r="L42" s="42">
        <f>C42/$C54</f>
        <v>0.19764735099263128</v>
      </c>
      <c r="M42" s="25"/>
      <c r="N42" s="14"/>
    </row>
    <row r="43" spans="1:13" ht="14.25">
      <c r="A43" s="79" t="s">
        <v>8</v>
      </c>
      <c r="B43" s="61">
        <v>2007</v>
      </c>
      <c r="C43" s="37">
        <v>121760150.3600349</v>
      </c>
      <c r="D43" s="38">
        <v>1124666</v>
      </c>
      <c r="E43" s="38">
        <v>421304</v>
      </c>
      <c r="F43" s="69">
        <v>0.3746033270292451</v>
      </c>
      <c r="G43" s="38">
        <v>1092619</v>
      </c>
      <c r="H43" s="71">
        <v>1422</v>
      </c>
      <c r="I43" s="68">
        <f t="shared" si="1"/>
        <v>296.27566807313644</v>
      </c>
      <c r="J43" s="39">
        <f t="shared" si="2"/>
        <v>289.00781943687906</v>
      </c>
      <c r="K43" s="39">
        <f t="shared" si="3"/>
        <v>108.2633869611377</v>
      </c>
      <c r="L43" s="43"/>
      <c r="M43" s="25"/>
    </row>
    <row r="44" spans="1:13" ht="14.25">
      <c r="A44" s="79"/>
      <c r="B44" s="59">
        <v>2008</v>
      </c>
      <c r="C44" s="37">
        <v>144996280.48006362</v>
      </c>
      <c r="D44" s="38">
        <v>1152702</v>
      </c>
      <c r="E44" s="38">
        <v>446067</v>
      </c>
      <c r="F44" s="69">
        <v>0.38686235839582045</v>
      </c>
      <c r="G44" s="38">
        <v>1172154</v>
      </c>
      <c r="H44" s="71">
        <v>1478</v>
      </c>
      <c r="I44" s="68">
        <f t="shared" si="1"/>
        <v>301.8044654939107</v>
      </c>
      <c r="J44" s="39">
        <f t="shared" si="2"/>
        <v>325.05493676973106</v>
      </c>
      <c r="K44" s="39">
        <f t="shared" si="3"/>
        <v>125.78817463669155</v>
      </c>
      <c r="L44" s="44"/>
      <c r="M44" s="25"/>
    </row>
    <row r="45" spans="1:13" ht="14.25">
      <c r="A45" s="79"/>
      <c r="B45" s="59">
        <v>2009</v>
      </c>
      <c r="C45" s="37">
        <v>179153239.73997334</v>
      </c>
      <c r="D45" s="38">
        <v>1224508</v>
      </c>
      <c r="E45" s="38">
        <v>507936</v>
      </c>
      <c r="F45" s="67">
        <f aca="true" t="shared" si="7" ref="F45:F54">E45/D45</f>
        <v>0.4148082331842667</v>
      </c>
      <c r="G45" s="38">
        <v>1362757</v>
      </c>
      <c r="H45" s="71">
        <v>1611</v>
      </c>
      <c r="I45" s="68">
        <f t="shared" si="1"/>
        <v>315.292364990689</v>
      </c>
      <c r="J45" s="39">
        <f t="shared" si="2"/>
        <v>352.70829344636593</v>
      </c>
      <c r="K45" s="39">
        <f t="shared" si="3"/>
        <v>146.30630403392493</v>
      </c>
      <c r="L45" s="44"/>
      <c r="M45" s="25"/>
    </row>
    <row r="46" spans="1:13" ht="14.25">
      <c r="A46" s="79"/>
      <c r="B46" s="59">
        <v>2010</v>
      </c>
      <c r="C46" s="37">
        <v>210610677.7899716</v>
      </c>
      <c r="D46" s="38">
        <v>1303170</v>
      </c>
      <c r="E46" s="38">
        <v>567062</v>
      </c>
      <c r="F46" s="67">
        <f t="shared" si="7"/>
        <v>0.4351404651733849</v>
      </c>
      <c r="G46" s="38">
        <v>1546239</v>
      </c>
      <c r="H46" s="71">
        <v>1733</v>
      </c>
      <c r="I46" s="68">
        <f t="shared" si="1"/>
        <v>327.2140796306982</v>
      </c>
      <c r="J46" s="39">
        <f t="shared" si="2"/>
        <v>371.4067911268461</v>
      </c>
      <c r="K46" s="39">
        <f t="shared" si="3"/>
        <v>161.61412385949</v>
      </c>
      <c r="L46" s="44"/>
      <c r="M46" s="25"/>
    </row>
    <row r="47" spans="1:13" ht="14.25">
      <c r="A47" s="79"/>
      <c r="B47" s="60">
        <v>2011</v>
      </c>
      <c r="C47" s="37">
        <v>244065242</v>
      </c>
      <c r="D47" s="38">
        <v>1353847</v>
      </c>
      <c r="E47" s="38">
        <v>561519</v>
      </c>
      <c r="F47" s="67">
        <f t="shared" si="7"/>
        <v>0.41475809304891914</v>
      </c>
      <c r="G47" s="38">
        <v>1495429</v>
      </c>
      <c r="H47" s="71">
        <v>1582</v>
      </c>
      <c r="I47" s="68">
        <f t="shared" si="1"/>
        <v>354.9424778761062</v>
      </c>
      <c r="J47" s="39">
        <f t="shared" si="2"/>
        <v>434.6517962882823</v>
      </c>
      <c r="K47" s="39">
        <f t="shared" si="3"/>
        <v>180.27535016881524</v>
      </c>
      <c r="L47" s="44"/>
      <c r="M47" s="25"/>
    </row>
    <row r="48" spans="1:13" ht="14.25">
      <c r="A48" s="79"/>
      <c r="B48" s="60">
        <v>2012</v>
      </c>
      <c r="C48" s="37">
        <v>240403206.4299352</v>
      </c>
      <c r="D48" s="38">
        <v>1362435</v>
      </c>
      <c r="E48" s="38">
        <v>539283</v>
      </c>
      <c r="F48" s="70">
        <f t="shared" si="7"/>
        <v>0.3958229199925134</v>
      </c>
      <c r="G48" s="38">
        <v>1452053</v>
      </c>
      <c r="H48" s="71">
        <v>1514</v>
      </c>
      <c r="I48" s="68">
        <f t="shared" si="1"/>
        <v>356.1974900924703</v>
      </c>
      <c r="J48" s="39">
        <f t="shared" si="2"/>
        <v>445.7830238111255</v>
      </c>
      <c r="K48" s="39">
        <f t="shared" si="3"/>
        <v>176.45113816801182</v>
      </c>
      <c r="L48" s="44"/>
      <c r="M48" s="25"/>
    </row>
    <row r="49" spans="1:13" ht="14.25">
      <c r="A49" s="79"/>
      <c r="B49" s="60">
        <v>2013</v>
      </c>
      <c r="C49" s="37">
        <v>247920946</v>
      </c>
      <c r="D49" s="38">
        <v>1367950</v>
      </c>
      <c r="E49" s="74">
        <v>550641</v>
      </c>
      <c r="F49" s="70">
        <f t="shared" si="7"/>
        <v>0.4025300632333053</v>
      </c>
      <c r="G49" s="38">
        <v>1495488</v>
      </c>
      <c r="H49" s="71">
        <v>1489</v>
      </c>
      <c r="I49" s="68">
        <f t="shared" si="1"/>
        <v>369.8059100067159</v>
      </c>
      <c r="J49" s="39">
        <f t="shared" si="2"/>
        <v>450.24062138489506</v>
      </c>
      <c r="K49" s="39">
        <f t="shared" si="3"/>
        <v>181.2353857962645</v>
      </c>
      <c r="L49" s="44"/>
      <c r="M49" s="25"/>
    </row>
    <row r="50" spans="1:13" ht="14.25">
      <c r="A50" s="79"/>
      <c r="B50" s="60">
        <v>2014</v>
      </c>
      <c r="C50" s="37">
        <v>292767677</v>
      </c>
      <c r="D50" s="38">
        <v>1754834</v>
      </c>
      <c r="E50" s="74">
        <v>647052</v>
      </c>
      <c r="F50" s="70">
        <f t="shared" si="7"/>
        <v>0.36872547488822305</v>
      </c>
      <c r="G50" s="38">
        <v>1731736</v>
      </c>
      <c r="H50" s="71">
        <v>1512</v>
      </c>
      <c r="I50" s="68">
        <f t="shared" si="1"/>
        <v>427.94444444444446</v>
      </c>
      <c r="J50" s="39">
        <f t="shared" si="2"/>
        <v>452.4639086194</v>
      </c>
      <c r="K50" s="39">
        <f t="shared" si="3"/>
        <v>166.8349695754698</v>
      </c>
      <c r="L50" s="44"/>
      <c r="M50" s="25"/>
    </row>
    <row r="51" spans="1:13" ht="14.25">
      <c r="A51" s="79"/>
      <c r="B51" s="60">
        <v>2015</v>
      </c>
      <c r="C51" s="37">
        <v>348453735</v>
      </c>
      <c r="D51" s="38">
        <v>2003579</v>
      </c>
      <c r="E51" s="74">
        <v>765552</v>
      </c>
      <c r="F51" s="70">
        <f t="shared" si="7"/>
        <v>0.38209224592591556</v>
      </c>
      <c r="G51" s="38">
        <v>2069179</v>
      </c>
      <c r="H51" s="71">
        <v>1507</v>
      </c>
      <c r="I51" s="68">
        <f t="shared" si="1"/>
        <v>507.99734571997345</v>
      </c>
      <c r="J51" s="39">
        <f t="shared" si="2"/>
        <v>455.16664446046775</v>
      </c>
      <c r="K51" s="39">
        <f t="shared" si="3"/>
        <v>173.91564545246283</v>
      </c>
      <c r="L51" s="44"/>
      <c r="M51" s="25"/>
    </row>
    <row r="52" spans="1:13" ht="14.25">
      <c r="A52" s="79"/>
      <c r="B52" s="60">
        <v>2016</v>
      </c>
      <c r="C52" s="37">
        <v>366777545</v>
      </c>
      <c r="D52" s="38">
        <v>2114778</v>
      </c>
      <c r="E52" s="74">
        <v>807932</v>
      </c>
      <c r="F52" s="70">
        <f t="shared" si="7"/>
        <v>0.38204104638879355</v>
      </c>
      <c r="G52" s="38">
        <v>2167885</v>
      </c>
      <c r="H52" s="71">
        <v>1491</v>
      </c>
      <c r="I52" s="68">
        <f>E52/H52</f>
        <v>541.8725687458082</v>
      </c>
      <c r="J52" s="39">
        <f>C52/E52</f>
        <v>453.97081066228344</v>
      </c>
      <c r="K52" s="39">
        <f>C52/D52</f>
        <v>173.43548353538765</v>
      </c>
      <c r="L52" s="44"/>
      <c r="M52" s="25"/>
    </row>
    <row r="53" spans="1:13" ht="14.25">
      <c r="A53" s="79"/>
      <c r="B53" s="60">
        <v>2017</v>
      </c>
      <c r="C53" s="37">
        <v>384946731</v>
      </c>
      <c r="D53" s="38">
        <v>2142538</v>
      </c>
      <c r="E53" s="76">
        <v>827123</v>
      </c>
      <c r="F53" s="70">
        <f>E53/D53</f>
        <v>0.38604822878287337</v>
      </c>
      <c r="G53" s="38">
        <v>2221620</v>
      </c>
      <c r="H53" s="71">
        <v>1441</v>
      </c>
      <c r="I53" s="68">
        <f>E53/H53</f>
        <v>573.9923664122138</v>
      </c>
      <c r="J53" s="39">
        <f>C53/E53</f>
        <v>465.40445737816503</v>
      </c>
      <c r="K53" s="39">
        <f>C53/D53</f>
        <v>179.6685664384949</v>
      </c>
      <c r="L53" s="44"/>
      <c r="M53" s="25"/>
    </row>
    <row r="54" spans="1:13" ht="14.25">
      <c r="A54" s="80"/>
      <c r="B54" s="60">
        <v>2018</v>
      </c>
      <c r="C54" s="37">
        <v>397159201</v>
      </c>
      <c r="D54" s="38">
        <v>2138911</v>
      </c>
      <c r="E54" s="76">
        <v>829647</v>
      </c>
      <c r="F54" s="70">
        <f t="shared" si="7"/>
        <v>0.3878828992884697</v>
      </c>
      <c r="G54" s="38">
        <v>2215538</v>
      </c>
      <c r="H54" s="71">
        <v>1385</v>
      </c>
      <c r="I54" s="68">
        <f t="shared" si="1"/>
        <v>599.0231046931408</v>
      </c>
      <c r="J54" s="39">
        <f t="shared" si="2"/>
        <v>478.70865681428364</v>
      </c>
      <c r="K54" s="39">
        <f t="shared" si="3"/>
        <v>185.6829017196134</v>
      </c>
      <c r="L54" s="44"/>
      <c r="M54" s="25"/>
    </row>
    <row r="55" spans="1:12" s="12" customFormat="1" ht="15">
      <c r="A55" s="22" t="s">
        <v>30</v>
      </c>
      <c r="B55" s="31"/>
      <c r="C55" s="45"/>
      <c r="D55" s="46"/>
      <c r="E55" s="78"/>
      <c r="F55" s="75"/>
      <c r="G55" s="47"/>
      <c r="H55" s="48"/>
      <c r="I55" s="48"/>
      <c r="J55" s="49"/>
      <c r="K55" s="50"/>
      <c r="L55" s="51"/>
    </row>
    <row r="56" spans="1:13" s="12" customFormat="1" ht="14.25">
      <c r="A56" s="35" t="s">
        <v>31</v>
      </c>
      <c r="B56" s="17" t="s">
        <v>13</v>
      </c>
      <c r="C56" s="52">
        <f aca="true" t="shared" si="8" ref="C56:E64">(C44/C43)-1</f>
        <v>0.19083526138331264</v>
      </c>
      <c r="D56" s="52">
        <f t="shared" si="8"/>
        <v>0.024928289821155802</v>
      </c>
      <c r="E56" s="77">
        <f t="shared" si="8"/>
        <v>0.0587770351100394</v>
      </c>
      <c r="F56" s="53"/>
      <c r="G56" s="52">
        <f aca="true" t="shared" si="9" ref="G56:K64">(G44/G43)-1</f>
        <v>0.07279298639324416</v>
      </c>
      <c r="H56" s="52">
        <f t="shared" si="9"/>
        <v>0.039381153305203975</v>
      </c>
      <c r="I56" s="52">
        <f t="shared" si="9"/>
        <v>0.01866099047799441</v>
      </c>
      <c r="J56" s="52">
        <f t="shared" si="9"/>
        <v>0.1247271350757515</v>
      </c>
      <c r="K56" s="52">
        <f t="shared" si="9"/>
        <v>0.16187178479687292</v>
      </c>
      <c r="L56" s="54"/>
      <c r="M56" s="34"/>
    </row>
    <row r="57" spans="1:12" s="12" customFormat="1" ht="15">
      <c r="A57" s="23"/>
      <c r="B57" s="17" t="s">
        <v>14</v>
      </c>
      <c r="C57" s="52">
        <f t="shared" si="8"/>
        <v>0.2355712791170954</v>
      </c>
      <c r="D57" s="52">
        <f t="shared" si="8"/>
        <v>0.06229363703715274</v>
      </c>
      <c r="E57" s="52">
        <f t="shared" si="8"/>
        <v>0.13869889500904575</v>
      </c>
      <c r="F57" s="53"/>
      <c r="G57" s="52">
        <f t="shared" si="9"/>
        <v>0.16260917933991603</v>
      </c>
      <c r="H57" s="52">
        <f t="shared" si="9"/>
        <v>0.08998646820027068</v>
      </c>
      <c r="I57" s="52">
        <f t="shared" si="9"/>
        <v>0.04469085463896305</v>
      </c>
      <c r="J57" s="52">
        <f t="shared" si="9"/>
        <v>0.08507287091666149</v>
      </c>
      <c r="K57" s="52">
        <f t="shared" si="9"/>
        <v>0.16311652074207283</v>
      </c>
      <c r="L57" s="54"/>
    </row>
    <row r="58" spans="1:12" s="12" customFormat="1" ht="15">
      <c r="A58" s="23"/>
      <c r="B58" s="17" t="s">
        <v>15</v>
      </c>
      <c r="C58" s="52">
        <f t="shared" si="8"/>
        <v>0.17558955727318248</v>
      </c>
      <c r="D58" s="52">
        <f t="shared" si="8"/>
        <v>0.06423967830344912</v>
      </c>
      <c r="E58" s="52">
        <f t="shared" si="8"/>
        <v>0.11640442890442881</v>
      </c>
      <c r="F58" s="53"/>
      <c r="G58" s="52">
        <f t="shared" si="9"/>
        <v>0.13464029170277603</v>
      </c>
      <c r="H58" s="52">
        <f t="shared" si="9"/>
        <v>0.0757293606455618</v>
      </c>
      <c r="I58" s="52">
        <f t="shared" si="9"/>
        <v>0.03781161856032034</v>
      </c>
      <c r="J58" s="52">
        <f t="shared" si="9"/>
        <v>0.05301405730433584</v>
      </c>
      <c r="K58" s="52">
        <f t="shared" si="9"/>
        <v>0.10462857309289664</v>
      </c>
      <c r="L58" s="54"/>
    </row>
    <row r="59" spans="1:12" s="12" customFormat="1" ht="15">
      <c r="A59" s="23"/>
      <c r="B59" s="17" t="s">
        <v>16</v>
      </c>
      <c r="C59" s="52">
        <f t="shared" si="8"/>
        <v>0.1588455274969034</v>
      </c>
      <c r="D59" s="52">
        <f t="shared" si="8"/>
        <v>0.038887482062969436</v>
      </c>
      <c r="E59" s="52">
        <f t="shared" si="8"/>
        <v>-0.009774945244082622</v>
      </c>
      <c r="F59" s="55"/>
      <c r="G59" s="52">
        <f t="shared" si="9"/>
        <v>-0.032860379281598795</v>
      </c>
      <c r="H59" s="52">
        <f t="shared" si="9"/>
        <v>-0.08713214079630693</v>
      </c>
      <c r="I59" s="52">
        <f t="shared" si="9"/>
        <v>0.08474084696081197</v>
      </c>
      <c r="J59" s="52">
        <f t="shared" si="9"/>
        <v>0.1702849992848845</v>
      </c>
      <c r="K59" s="52">
        <f t="shared" si="9"/>
        <v>0.11546779367841387</v>
      </c>
      <c r="L59" s="54"/>
    </row>
    <row r="60" spans="1:12" s="12" customFormat="1" ht="15">
      <c r="A60" s="23"/>
      <c r="B60" s="17" t="s">
        <v>28</v>
      </c>
      <c r="C60" s="52">
        <f t="shared" si="8"/>
        <v>-0.01500433056364825</v>
      </c>
      <c r="D60" s="52">
        <f t="shared" si="8"/>
        <v>0.006343405126280954</v>
      </c>
      <c r="E60" s="52">
        <f t="shared" si="8"/>
        <v>-0.039599728593333494</v>
      </c>
      <c r="F60" s="55"/>
      <c r="G60" s="52">
        <f t="shared" si="9"/>
        <v>-0.0290057234412332</v>
      </c>
      <c r="H60" s="52">
        <f t="shared" si="9"/>
        <v>-0.04298356510745893</v>
      </c>
      <c r="I60" s="52">
        <f t="shared" si="9"/>
        <v>0.003535818603267238</v>
      </c>
      <c r="J60" s="52">
        <f t="shared" si="9"/>
        <v>0.025609528403882198</v>
      </c>
      <c r="K60" s="52">
        <f t="shared" si="9"/>
        <v>-0.0212131719462606</v>
      </c>
      <c r="L60" s="54"/>
    </row>
    <row r="61" spans="1:12" s="12" customFormat="1" ht="15">
      <c r="A61" s="23"/>
      <c r="B61" s="17" t="s">
        <v>32</v>
      </c>
      <c r="C61" s="52">
        <f t="shared" si="8"/>
        <v>0.031271378122220916</v>
      </c>
      <c r="D61" s="52">
        <f t="shared" si="8"/>
        <v>0.004047899532821697</v>
      </c>
      <c r="E61" s="52">
        <f t="shared" si="8"/>
        <v>0.021061298056864297</v>
      </c>
      <c r="F61" s="55"/>
      <c r="G61" s="52">
        <f t="shared" si="9"/>
        <v>0.029912819986598338</v>
      </c>
      <c r="H61" s="52">
        <f t="shared" si="9"/>
        <v>-0.01651254953764858</v>
      </c>
      <c r="I61" s="52">
        <f t="shared" si="9"/>
        <v>0.03820470467299719</v>
      </c>
      <c r="J61" s="52">
        <f t="shared" si="9"/>
        <v>0.009999478077160395</v>
      </c>
      <c r="K61" s="52">
        <f t="shared" si="9"/>
        <v>0.02711372495482145</v>
      </c>
      <c r="L61" s="54"/>
    </row>
    <row r="62" spans="1:12" s="12" customFormat="1" ht="15">
      <c r="A62" s="23"/>
      <c r="B62" s="17" t="s">
        <v>34</v>
      </c>
      <c r="C62" s="52">
        <f t="shared" si="8"/>
        <v>0.18089125474698697</v>
      </c>
      <c r="D62" s="52">
        <f t="shared" si="8"/>
        <v>0.28282027851895175</v>
      </c>
      <c r="E62" s="52">
        <f t="shared" si="8"/>
        <v>0.17508866938713252</v>
      </c>
      <c r="F62" s="55"/>
      <c r="G62" s="52">
        <f t="shared" si="9"/>
        <v>0.15797385201352343</v>
      </c>
      <c r="H62" s="52">
        <f t="shared" si="9"/>
        <v>0.015446608462055034</v>
      </c>
      <c r="I62" s="52">
        <f t="shared" si="9"/>
        <v>0.15721364333164045</v>
      </c>
      <c r="J62" s="52">
        <f t="shared" si="9"/>
        <v>0.004937997881369061</v>
      </c>
      <c r="K62" s="52">
        <f t="shared" si="9"/>
        <v>-0.07945697887598446</v>
      </c>
      <c r="L62" s="54"/>
    </row>
    <row r="63" spans="1:12" s="12" customFormat="1" ht="12.75" customHeight="1">
      <c r="A63" s="23" t="s">
        <v>29</v>
      </c>
      <c r="B63" s="17" t="s">
        <v>36</v>
      </c>
      <c r="C63" s="52">
        <f t="shared" si="8"/>
        <v>0.19020562164039712</v>
      </c>
      <c r="D63" s="52">
        <f t="shared" si="8"/>
        <v>0.14174845028076732</v>
      </c>
      <c r="E63" s="52">
        <f t="shared" si="8"/>
        <v>0.1831382949129281</v>
      </c>
      <c r="F63" s="55"/>
      <c r="G63" s="52">
        <f t="shared" si="9"/>
        <v>0.19485822319337354</v>
      </c>
      <c r="H63" s="52">
        <f t="shared" si="9"/>
        <v>-0.003306878306878258</v>
      </c>
      <c r="I63" s="52">
        <f t="shared" si="9"/>
        <v>0.1870637703439597</v>
      </c>
      <c r="J63" s="52">
        <f t="shared" si="9"/>
        <v>0.005973373322337716</v>
      </c>
      <c r="K63" s="52">
        <f t="shared" si="9"/>
        <v>0.04244119740010488</v>
      </c>
      <c r="L63" s="54"/>
    </row>
    <row r="64" spans="1:12" s="12" customFormat="1" ht="12.75" customHeight="1">
      <c r="A64" s="23" t="s">
        <v>29</v>
      </c>
      <c r="B64" s="17" t="s">
        <v>37</v>
      </c>
      <c r="C64" s="52">
        <f t="shared" si="8"/>
        <v>0.052586062824093505</v>
      </c>
      <c r="D64" s="52">
        <f t="shared" si="8"/>
        <v>0.055500182423553035</v>
      </c>
      <c r="E64" s="52">
        <f t="shared" si="8"/>
        <v>0.05535874767488025</v>
      </c>
      <c r="F64" s="55"/>
      <c r="G64" s="52">
        <f t="shared" si="9"/>
        <v>0.047702977847735806</v>
      </c>
      <c r="H64" s="52">
        <f t="shared" si="9"/>
        <v>-0.010617120106171218</v>
      </c>
      <c r="I64" s="52">
        <f t="shared" si="9"/>
        <v>0.06668385831391332</v>
      </c>
      <c r="J64" s="52">
        <f t="shared" si="9"/>
        <v>-0.0026272439176684426</v>
      </c>
      <c r="K64" s="52">
        <f t="shared" si="9"/>
        <v>-0.0027608897165403157</v>
      </c>
      <c r="L64" s="54"/>
    </row>
    <row r="65" spans="1:12" s="12" customFormat="1" ht="12.75" customHeight="1">
      <c r="A65" s="23"/>
      <c r="B65" s="17" t="s">
        <v>38</v>
      </c>
      <c r="C65" s="52">
        <f>(C53/C52)-1</f>
        <v>0.049537345586409876</v>
      </c>
      <c r="D65" s="52">
        <f>(D53/D52)-1</f>
        <v>0.013126673343490491</v>
      </c>
      <c r="E65" s="52">
        <f>(E53/E52)-1</f>
        <v>0.023753236658530685</v>
      </c>
      <c r="F65" s="55"/>
      <c r="G65" s="52">
        <f>(G53/G52)-1</f>
        <v>0.024786831404802312</v>
      </c>
      <c r="H65" s="52">
        <f>(H53/H52)-1</f>
        <v>-0.03353454057679406</v>
      </c>
      <c r="I65" s="52">
        <f>(I53/I52)-1</f>
        <v>0.05927555576534993</v>
      </c>
      <c r="J65" s="52">
        <f>(J53/J52)-1</f>
        <v>0.025185863159795208</v>
      </c>
      <c r="K65" s="52">
        <f>(K53/K52)-1</f>
        <v>0.03593891386035475</v>
      </c>
      <c r="L65" s="73"/>
    </row>
    <row r="66" spans="1:12" s="12" customFormat="1" ht="12.75" customHeight="1">
      <c r="A66" s="23"/>
      <c r="B66" s="17" t="s">
        <v>41</v>
      </c>
      <c r="C66" s="52">
        <f>(C54/C53)-1</f>
        <v>0.03172509081522756</v>
      </c>
      <c r="D66" s="52">
        <f>(D54/D53)-1</f>
        <v>-0.001692852122109345</v>
      </c>
      <c r="E66" s="52">
        <f>(E54/E53)-1</f>
        <v>0.0030515413064320374</v>
      </c>
      <c r="F66" s="55"/>
      <c r="G66" s="52">
        <f>(G54/G53)-1</f>
        <v>-0.0027376419009551567</v>
      </c>
      <c r="H66" s="52">
        <f>(H54/H53)-1</f>
        <v>-0.03886190145732127</v>
      </c>
      <c r="I66" s="52">
        <f>(I54/I53)-1</f>
        <v>0.04360813792243223</v>
      </c>
      <c r="J66" s="52">
        <f>(J54/J53)-1</f>
        <v>0.02858631718111848</v>
      </c>
      <c r="K66" s="52">
        <f>(K54/K53)-1</f>
        <v>0.03347461050276346</v>
      </c>
      <c r="L66" s="73"/>
    </row>
    <row r="67" spans="1:12" s="12" customFormat="1" ht="12.75" customHeight="1">
      <c r="A67" s="24" t="s">
        <v>29</v>
      </c>
      <c r="B67" s="17" t="s">
        <v>42</v>
      </c>
      <c r="C67" s="52">
        <f>(C54/C43)-1</f>
        <v>2.2618159539523597</v>
      </c>
      <c r="D67" s="52">
        <f>(D54/D43)-1</f>
        <v>0.9018188511077956</v>
      </c>
      <c r="E67" s="52">
        <f>(E54/E43)-1</f>
        <v>0.9692359911133053</v>
      </c>
      <c r="F67" s="56" t="s">
        <v>29</v>
      </c>
      <c r="G67" s="52">
        <f>(G54/G43)-1</f>
        <v>1.0277315331327754</v>
      </c>
      <c r="H67" s="52">
        <f>(H54/H43)-1</f>
        <v>-0.026019690576652654</v>
      </c>
      <c r="I67" s="52">
        <f>(I54/I43)-1</f>
        <v>1.0218437396123612</v>
      </c>
      <c r="J67" s="52">
        <f>(J54/J43)-1</f>
        <v>0.6563865218146332</v>
      </c>
      <c r="K67" s="52">
        <f>(K54/K43)-1</f>
        <v>0.7151033875031663</v>
      </c>
      <c r="L67" s="40"/>
    </row>
    <row r="68" spans="1:12" s="12" customFormat="1" ht="14.25">
      <c r="A68"/>
      <c r="L68"/>
    </row>
    <row r="69" spans="1:11" ht="12.75">
      <c r="A69" s="36" t="s">
        <v>33</v>
      </c>
      <c r="C69" s="7"/>
      <c r="G69" s="2"/>
      <c r="H69" s="2"/>
      <c r="I69" s="2"/>
      <c r="J69"/>
      <c r="K69"/>
    </row>
    <row r="70" spans="1:11" ht="12.75">
      <c r="A70" s="36" t="s">
        <v>35</v>
      </c>
      <c r="B70" s="13"/>
      <c r="G70" s="2"/>
      <c r="H70" s="2"/>
      <c r="I70" s="2"/>
      <c r="J70"/>
      <c r="K70"/>
    </row>
    <row r="71" spans="2:11" ht="12.75">
      <c r="B71" s="13"/>
      <c r="C71" s="3"/>
      <c r="G71" s="2"/>
      <c r="H71" s="2"/>
      <c r="I71" s="2"/>
      <c r="J71"/>
      <c r="K71"/>
    </row>
    <row r="72" spans="2:7" ht="12.75">
      <c r="B72" s="13"/>
      <c r="C72" s="3"/>
      <c r="F72" s="2"/>
      <c r="G72" s="2"/>
    </row>
    <row r="73" spans="2:3" ht="12.75">
      <c r="B73" s="13"/>
      <c r="C73" s="3"/>
    </row>
    <row r="74" ht="12.75">
      <c r="C74" s="3"/>
    </row>
    <row r="75" ht="12.75">
      <c r="C75" s="3"/>
    </row>
  </sheetData>
  <sheetProtection/>
  <mergeCells count="4">
    <mergeCell ref="A43:A54"/>
    <mergeCell ref="A7:A18"/>
    <mergeCell ref="A31:A42"/>
    <mergeCell ref="A19:A30"/>
  </mergeCells>
  <printOptions horizontalCentered="1"/>
  <pageMargins left="0.25" right="0.25" top="0.5" bottom="0.5" header="0.5" footer="0.5"/>
  <pageSetup fitToHeight="1"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B15" sqref="B15"/>
    </sheetView>
  </sheetViews>
  <sheetFormatPr defaultColWidth="9.140625" defaultRowHeight="12.75"/>
  <sheetData>
    <row r="1" ht="12.75">
      <c r="A1" t="s">
        <v>22</v>
      </c>
    </row>
    <row r="4" ht="12.75">
      <c r="A4" t="s">
        <v>26</v>
      </c>
    </row>
    <row r="5" ht="12.75">
      <c r="A5" t="s">
        <v>27</v>
      </c>
    </row>
    <row r="7" ht="12.75">
      <c r="A7" t="s">
        <v>23</v>
      </c>
    </row>
    <row r="9" ht="12.75">
      <c r="A9" t="s">
        <v>25</v>
      </c>
    </row>
    <row r="11" ht="12.75">
      <c r="A11" t="s">
        <v>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Washington, DSHS HRSA/DHS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Dental Services</dc:title>
  <dc:subject>FY 2006-2009</dc:subject>
  <dc:creator>Faith Lai</dc:creator>
  <cp:keywords/>
  <dc:description/>
  <cp:lastModifiedBy>Conlon, Dan (HCA)</cp:lastModifiedBy>
  <cp:lastPrinted>2019-02-22T17:09:34Z</cp:lastPrinted>
  <dcterms:created xsi:type="dcterms:W3CDTF">2005-09-02T16:21:01Z</dcterms:created>
  <dcterms:modified xsi:type="dcterms:W3CDTF">2019-02-22T17:09:59Z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A4HNCWTYY7X4-69-82</vt:lpwstr>
  </property>
  <property fmtid="{D5CDD505-2E9C-101B-9397-08002B2CF9AE}" pid="3" name="_dlc_DocIdItemGuid">
    <vt:lpwstr>467faaaf-8607-4c26-a580-35fb92ac3db0</vt:lpwstr>
  </property>
  <property fmtid="{D5CDD505-2E9C-101B-9397-08002B2CF9AE}" pid="4" name="_dlc_DocIdUrl">
    <vt:lpwstr>http://admin.hca.wa.gov/medicaid/dentalproviders/_layouts/DocIdRedir.aspx?ID=A4HNCWTYY7X4-69-82, A4HNCWTYY7X4-69-82</vt:lpwstr>
  </property>
  <property fmtid="{D5CDD505-2E9C-101B-9397-08002B2CF9AE}" pid="5" name="PublishingExpirationDate">
    <vt:lpwstr/>
  </property>
  <property fmtid="{D5CDD505-2E9C-101B-9397-08002B2CF9AE}" pid="6" name="PublishingStartDate">
    <vt:lpwstr/>
  </property>
</Properties>
</file>