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stateofwa-my.sharepoint.com/personal/stella_chang_hca_wa_gov/Documents/H-drive/PCPR Program/Final Documents for webpage/"/>
    </mc:Choice>
  </mc:AlternateContent>
  <xr:revisionPtr revIDLastSave="12" documentId="8_{3144028D-9CC4-4355-A0BA-D714A94E813F}" xr6:coauthVersionLast="47" xr6:coauthVersionMax="47" xr10:uidLastSave="{4146D985-35DE-45C6-9001-15F62AE69589}"/>
  <workbookProtection workbookAlgorithmName="SHA-512" workbookHashValue="T4UmyO3sr/2Lk2uxlVQl7HBslH/6X5Muu1/ehvkwzzhOC/5JBeMw5Q677HEB0NZ358xHfWCygLkVk/UsduZt1w==" workbookSaltValue="SDMg9Q/HuCFAjpRF2jUaBQ==" workbookSpinCount="100000" lockStructure="1"/>
  <bookViews>
    <workbookView xWindow="28680" yWindow="-120" windowWidth="29040" windowHeight="15840" activeTab="1" xr2:uid="{3F93785E-5440-4CA5-BB0C-162C75FFAA99}"/>
  </bookViews>
  <sheets>
    <sheet name="Tab 1 - READ ME FIRST" sheetId="3" r:id="rId1"/>
    <sheet name="Tab 2 - Accountabilities" sheetId="6" r:id="rId2"/>
    <sheet name="Tab 3 - Scoring and Level Info" sheetId="4" r:id="rId3"/>
    <sheet name="Data validation" sheetId="2" state="hidden" r:id="rId4"/>
  </sheets>
  <definedNames>
    <definedName name="_xlnm._FilterDatabase" localSheetId="1" hidden="1">'Tab 2 - Accountabilities'!$E$4:$K$4</definedName>
    <definedName name="_xlnm._FilterDatabase" localSheetId="2" hidden="1">'Tab 3 - Scoring and Level Info'!#REF!</definedName>
    <definedName name="Z_C94662FB_7EA1_4FB7_81F6_1541FB89B18C_.wvu.Cols" localSheetId="1" hidden="1">'Tab 2 - Accountabilities'!$A:$D</definedName>
    <definedName name="Z_C94662FB_7EA1_4FB7_81F6_1541FB89B18C_.wvu.FilterData" localSheetId="1" hidden="1">'Tab 2 - Accountabilities'!$E$4:$K$4</definedName>
  </definedNames>
  <calcPr calcId="191028"/>
  <customWorkbookViews>
    <customWorkbookView name="just page" guid="{C94662FB-7EA1-4FB7-81F6-1541FB89B18C}" maximized="1" xWindow="1912"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4" l="1"/>
  <c r="L33" i="6"/>
  <c r="L32" i="6"/>
  <c r="C5" i="4"/>
  <c r="C6" i="4"/>
  <c r="L71" i="6"/>
  <c r="F71" i="6"/>
  <c r="C71" i="6" s="1"/>
  <c r="L70" i="6"/>
  <c r="F70" i="6"/>
  <c r="B70" i="6" s="1"/>
  <c r="L69" i="6"/>
  <c r="F69" i="6"/>
  <c r="C69" i="6" s="1"/>
  <c r="L68" i="6"/>
  <c r="F68" i="6"/>
  <c r="B68" i="6" s="1"/>
  <c r="L67" i="6"/>
  <c r="F67" i="6"/>
  <c r="A67" i="6" s="1"/>
  <c r="L66" i="6"/>
  <c r="F66" i="6"/>
  <c r="B66" i="6" s="1"/>
  <c r="L65" i="6"/>
  <c r="C65" i="6"/>
  <c r="B65" i="6"/>
  <c r="A65" i="6"/>
  <c r="L64" i="6"/>
  <c r="F64" i="6"/>
  <c r="C64" i="6" s="1"/>
  <c r="L63" i="6"/>
  <c r="F63" i="6"/>
  <c r="B63" i="6" s="1"/>
  <c r="L62" i="6"/>
  <c r="F62" i="6"/>
  <c r="A62" i="6" s="1"/>
  <c r="L61" i="6"/>
  <c r="F61" i="6"/>
  <c r="B61" i="6" s="1"/>
  <c r="L60" i="6"/>
  <c r="F60" i="6"/>
  <c r="C60" i="6" s="1"/>
  <c r="L59" i="6"/>
  <c r="F59" i="6"/>
  <c r="B59" i="6" s="1"/>
  <c r="L58" i="6"/>
  <c r="F58" i="6"/>
  <c r="C58" i="6" s="1"/>
  <c r="L57" i="6"/>
  <c r="F57" i="6"/>
  <c r="B57" i="6" s="1"/>
  <c r="L56" i="6"/>
  <c r="F56" i="6"/>
  <c r="C56" i="6" s="1"/>
  <c r="L55" i="6"/>
  <c r="F55" i="6"/>
  <c r="B55" i="6" s="1"/>
  <c r="L54" i="6"/>
  <c r="F54" i="6"/>
  <c r="A54" i="6" s="1"/>
  <c r="L53" i="6"/>
  <c r="F53" i="6"/>
  <c r="B53" i="6" s="1"/>
  <c r="L52" i="6"/>
  <c r="F52" i="6"/>
  <c r="C52" i="6" s="1"/>
  <c r="L51" i="6"/>
  <c r="F51" i="6"/>
  <c r="A51" i="6" s="1"/>
  <c r="L50" i="6"/>
  <c r="F50" i="6"/>
  <c r="C50" i="6" s="1"/>
  <c r="L49" i="6"/>
  <c r="F49" i="6"/>
  <c r="B49" i="6" s="1"/>
  <c r="L48" i="6"/>
  <c r="F48" i="6"/>
  <c r="C48" i="6" s="1"/>
  <c r="L47" i="6"/>
  <c r="F47" i="6"/>
  <c r="C47" i="6" s="1"/>
  <c r="L46" i="6"/>
  <c r="F46" i="6"/>
  <c r="A46" i="6" s="1"/>
  <c r="C46" i="6"/>
  <c r="L45" i="6"/>
  <c r="F45" i="6"/>
  <c r="B45" i="6" s="1"/>
  <c r="L44" i="6"/>
  <c r="F44" i="6"/>
  <c r="C44" i="6" s="1"/>
  <c r="L43" i="6"/>
  <c r="F43" i="6"/>
  <c r="B43" i="6" s="1"/>
  <c r="C43" i="6"/>
  <c r="A43" i="6"/>
  <c r="L42" i="6"/>
  <c r="F42" i="6"/>
  <c r="C42" i="6" s="1"/>
  <c r="L41" i="6"/>
  <c r="F41" i="6"/>
  <c r="B41" i="6" s="1"/>
  <c r="L40" i="6"/>
  <c r="F40" i="6"/>
  <c r="C40" i="6" s="1"/>
  <c r="L39" i="6"/>
  <c r="F39" i="6"/>
  <c r="B39" i="6" s="1"/>
  <c r="L38" i="6"/>
  <c r="F38" i="6"/>
  <c r="A38" i="6" s="1"/>
  <c r="L37" i="6"/>
  <c r="F37" i="6"/>
  <c r="B37" i="6" s="1"/>
  <c r="L36" i="6"/>
  <c r="F36" i="6"/>
  <c r="C36" i="6" s="1"/>
  <c r="L35" i="6"/>
  <c r="F35" i="6"/>
  <c r="C35" i="6" s="1"/>
  <c r="L34" i="6"/>
  <c r="F34" i="6"/>
  <c r="C34" i="6" s="1"/>
  <c r="F33" i="6"/>
  <c r="F32" i="6"/>
  <c r="C32" i="6" s="1"/>
  <c r="L31" i="6"/>
  <c r="F31" i="6"/>
  <c r="B31" i="6" s="1"/>
  <c r="L30" i="6"/>
  <c r="F30" i="6"/>
  <c r="C30" i="6" s="1"/>
  <c r="L29" i="6"/>
  <c r="F29" i="6"/>
  <c r="B29" i="6" s="1"/>
  <c r="L28" i="6"/>
  <c r="F28" i="6"/>
  <c r="C28" i="6" s="1"/>
  <c r="B28" i="6"/>
  <c r="L27" i="6"/>
  <c r="F27" i="6"/>
  <c r="B27" i="6" s="1"/>
  <c r="L26" i="6"/>
  <c r="F26" i="6"/>
  <c r="A26" i="6" s="1"/>
  <c r="L25" i="6"/>
  <c r="F25" i="6"/>
  <c r="B25" i="6" s="1"/>
  <c r="L24" i="6"/>
  <c r="F24" i="6"/>
  <c r="C24" i="6" s="1"/>
  <c r="L23" i="6"/>
  <c r="F23" i="6"/>
  <c r="C23" i="6" s="1"/>
  <c r="L22" i="6"/>
  <c r="F22" i="6"/>
  <c r="C22" i="6" s="1"/>
  <c r="L21" i="6"/>
  <c r="F21" i="6"/>
  <c r="B21" i="6" s="1"/>
  <c r="L20" i="6"/>
  <c r="F20" i="6"/>
  <c r="C20" i="6" s="1"/>
  <c r="B20" i="6"/>
  <c r="L19" i="6"/>
  <c r="F19" i="6"/>
  <c r="B19" i="6" s="1"/>
  <c r="L18" i="6"/>
  <c r="F18" i="6"/>
  <c r="A18" i="6" s="1"/>
  <c r="C18" i="6"/>
  <c r="L17" i="6"/>
  <c r="F17" i="6"/>
  <c r="B17" i="6" s="1"/>
  <c r="L16" i="6"/>
  <c r="F16" i="6"/>
  <c r="C16" i="6" s="1"/>
  <c r="L15" i="6"/>
  <c r="F15" i="6"/>
  <c r="C15" i="6" s="1"/>
  <c r="L14" i="6"/>
  <c r="F14" i="6"/>
  <c r="C14" i="6" s="1"/>
  <c r="L13" i="6"/>
  <c r="F13" i="6"/>
  <c r="B13" i="6" s="1"/>
  <c r="L12" i="6"/>
  <c r="F12" i="6"/>
  <c r="C12" i="6" s="1"/>
  <c r="L11" i="6"/>
  <c r="F11" i="6"/>
  <c r="C11" i="6" s="1"/>
  <c r="L10" i="6"/>
  <c r="F10" i="6"/>
  <c r="A10" i="6" s="1"/>
  <c r="L9" i="6"/>
  <c r="F9" i="6"/>
  <c r="B9" i="6" s="1"/>
  <c r="L8" i="6"/>
  <c r="F8" i="6"/>
  <c r="C8" i="6" s="1"/>
  <c r="L7" i="6"/>
  <c r="F7" i="6"/>
  <c r="C7" i="6" s="1"/>
  <c r="L6" i="6"/>
  <c r="F6" i="6"/>
  <c r="C6" i="6" s="1"/>
  <c r="L5" i="6"/>
  <c r="F5" i="6"/>
  <c r="B7" i="6" l="1"/>
  <c r="C31" i="6"/>
  <c r="B12" i="6"/>
  <c r="B15" i="6"/>
  <c r="B5" i="6"/>
  <c r="E6" i="4"/>
  <c r="E5" i="4"/>
  <c r="E4" i="4"/>
  <c r="D6" i="4"/>
  <c r="D5" i="4"/>
  <c r="C4" i="4"/>
  <c r="D4" i="4" s="1"/>
  <c r="C59" i="6"/>
  <c r="C13" i="6"/>
  <c r="A27" i="6"/>
  <c r="C38" i="6"/>
  <c r="C62" i="6"/>
  <c r="A63" i="6"/>
  <c r="A47" i="6"/>
  <c r="A61" i="6"/>
  <c r="B51" i="6"/>
  <c r="B67" i="6"/>
  <c r="A28" i="6"/>
  <c r="A31" i="6"/>
  <c r="A45" i="6"/>
  <c r="C51" i="6"/>
  <c r="C67" i="6"/>
  <c r="C9" i="6"/>
  <c r="A15" i="6"/>
  <c r="B18" i="6"/>
  <c r="C29" i="6"/>
  <c r="A7" i="6"/>
  <c r="A25" i="6"/>
  <c r="A39" i="6"/>
  <c r="A37" i="6"/>
  <c r="C39" i="6"/>
  <c r="A66" i="6"/>
  <c r="C5" i="6"/>
  <c r="A14" i="6"/>
  <c r="B26" i="6"/>
  <c r="A59" i="6"/>
  <c r="A20" i="6"/>
  <c r="C26" i="6"/>
  <c r="B38" i="6"/>
  <c r="A40" i="6"/>
  <c r="C70" i="6"/>
  <c r="A9" i="6"/>
  <c r="A11" i="6"/>
  <c r="B22" i="6"/>
  <c r="B34" i="6"/>
  <c r="B40" i="6"/>
  <c r="C45" i="6"/>
  <c r="B47" i="6"/>
  <c r="C49" i="6"/>
  <c r="B54" i="6"/>
  <c r="A56" i="6"/>
  <c r="C61" i="6"/>
  <c r="C63" i="6"/>
  <c r="C54" i="6"/>
  <c r="A68" i="6"/>
  <c r="A12" i="6"/>
  <c r="B14" i="6"/>
  <c r="A23" i="6"/>
  <c r="C25" i="6"/>
  <c r="C27" i="6"/>
  <c r="A35" i="6"/>
  <c r="C37" i="6"/>
  <c r="C41" i="6"/>
  <c r="B46" i="6"/>
  <c r="C57" i="6"/>
  <c r="B62" i="6"/>
  <c r="A64" i="6"/>
  <c r="C66" i="6"/>
  <c r="C68" i="6"/>
  <c r="B23" i="6"/>
  <c r="B35" i="6"/>
  <c r="A48" i="6"/>
  <c r="A53" i="6"/>
  <c r="A55" i="6"/>
  <c r="B10" i="6"/>
  <c r="A6" i="6"/>
  <c r="C10" i="6"/>
  <c r="A17" i="6"/>
  <c r="A19" i="6"/>
  <c r="C21" i="6"/>
  <c r="B30" i="6"/>
  <c r="B48" i="6"/>
  <c r="C53" i="6"/>
  <c r="C55" i="6"/>
  <c r="B6" i="6"/>
  <c r="C17" i="6"/>
  <c r="C19" i="6"/>
  <c r="A69" i="6"/>
  <c r="B56" i="6"/>
  <c r="B64" i="6"/>
  <c r="B69" i="6"/>
  <c r="A22" i="6"/>
  <c r="A30" i="6"/>
  <c r="A34" i="6"/>
  <c r="A42" i="6"/>
  <c r="A50" i="6"/>
  <c r="A58" i="6"/>
  <c r="A71" i="6"/>
  <c r="B42" i="6"/>
  <c r="B50" i="6"/>
  <c r="B58" i="6"/>
  <c r="B71" i="6"/>
  <c r="A8" i="6"/>
  <c r="B11" i="6"/>
  <c r="A16" i="6"/>
  <c r="A24" i="6"/>
  <c r="A32" i="6"/>
  <c r="A36" i="6"/>
  <c r="A44" i="6"/>
  <c r="A52" i="6"/>
  <c r="A60" i="6"/>
  <c r="A5" i="6"/>
  <c r="B8" i="6"/>
  <c r="A13" i="6"/>
  <c r="B16" i="6"/>
  <c r="A21" i="6"/>
  <c r="B24" i="6"/>
  <c r="A29" i="6"/>
  <c r="B32" i="6"/>
  <c r="B36" i="6"/>
  <c r="A41" i="6"/>
  <c r="B44" i="6"/>
  <c r="A49" i="6"/>
  <c r="B52" i="6"/>
  <c r="A57" i="6"/>
  <c r="B60" i="6"/>
  <c r="A70" i="6"/>
  <c r="F6" i="4" l="1"/>
  <c r="F5" i="4"/>
  <c r="F4" i="4"/>
  <c r="G4" i="4" s="1"/>
  <c r="G5" i="4" l="1"/>
  <c r="G6" i="4" s="1"/>
  <c r="F2" i="6" s="1"/>
</calcChain>
</file>

<file path=xl/sharedStrings.xml><?xml version="1.0" encoding="utf-8"?>
<sst xmlns="http://schemas.openxmlformats.org/spreadsheetml/2006/main" count="298" uniqueCount="171">
  <si>
    <t>Practice Recognition Level:</t>
  </si>
  <si>
    <t>Level</t>
  </si>
  <si>
    <t>Points Required</t>
  </si>
  <si>
    <t>Points Earned</t>
  </si>
  <si>
    <t>Point Threshold Achieved?</t>
  </si>
  <si>
    <t>Mandatory Criteria Count</t>
  </si>
  <si>
    <t>Were All Required Elements Met?</t>
  </si>
  <si>
    <t>Level Eligibility</t>
  </si>
  <si>
    <t>Level 1</t>
  </si>
  <si>
    <t>Level 2</t>
  </si>
  <si>
    <t>Level 3</t>
  </si>
  <si>
    <t>PCPR Identifier</t>
  </si>
  <si>
    <t>down to one element</t>
  </si>
  <si>
    <t>Only column providers can adjust this column</t>
  </si>
  <si>
    <t>Level 1 Mandatory</t>
  </si>
  <si>
    <t>Level 2 Mandatory</t>
  </si>
  <si>
    <t>Level 3 Mandatory</t>
  </si>
  <si>
    <t>Accountability</t>
  </si>
  <si>
    <t>ID #</t>
  </si>
  <si>
    <t>Capacity description
(Also found in program guide)</t>
  </si>
  <si>
    <t>Required for Level?</t>
  </si>
  <si>
    <t>Point Value</t>
  </si>
  <si>
    <t>Does your practice meet this criteria? (Yes or No only)</t>
  </si>
  <si>
    <t>Points earned</t>
  </si>
  <si>
    <t>1. Whole-person care</t>
  </si>
  <si>
    <t>1.1.A.</t>
  </si>
  <si>
    <t xml:space="preserve">Practice routinely offers all the following categories of services:
•	Acute care for minor illnesses and injuries, including low complexity behavioral health interventions 
•	Ongoing management of chronic diseases
•	Office-based procedures  and diagnostic tests for adults and as clinically appropriate for children
preventive services  including, but not limited to recommended immunizations, patient education, behavioral health screening, and self-management support
</t>
  </si>
  <si>
    <t>Yes</t>
  </si>
  <si>
    <t>1.2.A.</t>
  </si>
  <si>
    <t>For services not provided by the practice, the practice has established and documented practices that ensure that when care is referred to a clinician outside of the practice, the receiving physician understands the intent of the referral, the patient returns to primary care, and the specialist will provide their notes in a timely manner on a per person basis.</t>
  </si>
  <si>
    <t>1.2.B.</t>
  </si>
  <si>
    <t>For services not provided by the practice, the practice has sufficient relationships with clinicians outside of the practice to ensure patients can access specialty care in a timely manner.</t>
  </si>
  <si>
    <t>No</t>
  </si>
  <si>
    <t>1.2.C.</t>
  </si>
  <si>
    <t>Members of the care team are aware of the established relationships and adhere to expectations.</t>
  </si>
  <si>
    <t>1.3.A.</t>
  </si>
  <si>
    <t>Practice has integrated physical and behavioral health care as demonstrated by satisfying competency 4.3.A.</t>
  </si>
  <si>
    <t>2. A team for every patient</t>
  </si>
  <si>
    <t>2.1.A.</t>
  </si>
  <si>
    <t>Care is organized by teams responsible for specific patient panels. The team includes the provider’s staff at minimum and the scope of responsibility for the team is limited to the scope of services the practice provides directly.</t>
  </si>
  <si>
    <t>2.1.B.</t>
  </si>
  <si>
    <t>Care teams consistently leverage morning huddles, chart preparation, and other team-based activities that demonstrate effective communication designed to improve patient care.</t>
  </si>
  <si>
    <t>2.1.C.</t>
  </si>
  <si>
    <t>Care teams leverage data tracked by the practice regarding labs, testing, and referrals to reduce service duplication and medical errors.</t>
  </si>
  <si>
    <t>2.2.A.</t>
  </si>
  <si>
    <t xml:space="preserve">Core workflows are examined, and roles assigned to promote top license performance for all team members.
</t>
  </si>
  <si>
    <t>2.2.B.</t>
  </si>
  <si>
    <t xml:space="preserve">Practice has an active process for empaneling patients and maintaining and evaluating panels. Patient panels should be adjusted regularly to ensure patients are empaneled with teams that have the capacity and skill to address their needs; at least quarterly.  </t>
  </si>
  <si>
    <t>2.3.A.</t>
  </si>
  <si>
    <t>Care teams can address the full continuum of physical and behavioral health needs.  These teams may include participants outside of the practice.</t>
  </si>
  <si>
    <t>2.3.B.</t>
  </si>
  <si>
    <t>Teams use documented policies, systems, and processes to coordinate with community-based organizations to address patients’ health related social needs.</t>
  </si>
  <si>
    <t>3. Resource allocation strategy</t>
  </si>
  <si>
    <t>3.1.A.</t>
  </si>
  <si>
    <t xml:space="preserve">Practice has a process for identifying individuals that need greater care management.
</t>
  </si>
  <si>
    <t>3.1.B.</t>
  </si>
  <si>
    <t xml:space="preserve">Practice has a process for receiving admission notifications either from hospitals, payers, or health information exchange (HIE) systems.
</t>
  </si>
  <si>
    <t>3.1.C.</t>
  </si>
  <si>
    <t xml:space="preserve">Practice follows up with patients following an inpatient stay. The follow-up visit is scheduled within one week of discharge. </t>
  </si>
  <si>
    <t>3.2.A.</t>
  </si>
  <si>
    <t xml:space="preserve">Practice has a process to identify patients with an ED visit that could benefit from follow-up and uses that process to prioritize patient outreach.
</t>
  </si>
  <si>
    <t>3.2.B.</t>
  </si>
  <si>
    <t>When clinically indicatorid, practices conducts follow up visit within one week of ED visit, for patients identified through prioritization process.</t>
  </si>
  <si>
    <t>3.2.C.</t>
  </si>
  <si>
    <t>Practice follows up with patients following an inpatient stay. The follow-up visit occurs within one week of discharge and can be rendered via telemedicine when clinically appropriate.</t>
  </si>
  <si>
    <t>3.3.A.</t>
  </si>
  <si>
    <t xml:space="preserve">Practice leverages risk stratification tool (either used by the plan with data shared with the provider or by the practice) to identify and prioritize additional care management, care coordination, and closure of gaps in care including physical health, behavioral health, and/or social risk. </t>
  </si>
  <si>
    <t>3.3.B.</t>
  </si>
  <si>
    <t>Practice has workflows that incorporate the information from the risk stratification tool into business processes and clinical workflows.</t>
  </si>
  <si>
    <t>4. Behavioral health integration</t>
  </si>
  <si>
    <t>4.1.A.</t>
  </si>
  <si>
    <t>4.2.A.</t>
  </si>
  <si>
    <r>
      <t xml:space="preserve">Practice satisfies “Intermediate II” standards for integrated care in the Washington State Integrated Care Assessment for Primary Care (WA-ICA) in the following domains:
•	Domain 1: Case finding, screening, referral to care
 clinician(s)/psychiatrist, with assurance of “warm handoffs” when needed
•	Domain 4: Ongoing care management
•	Domain 5: Self-management support that is culturally adapted
•	Domain 6: Multidisciplinary team (including patients) used to provide care
</t>
    </r>
    <r>
      <rPr>
        <b/>
        <sz val="12"/>
        <color theme="1"/>
        <rFont val="Calibri"/>
        <family val="2"/>
        <scheme val="minor"/>
      </rPr>
      <t xml:space="preserve">
Please see program guide for full description. </t>
    </r>
  </si>
  <si>
    <t>4.3.A.</t>
  </si>
  <si>
    <r>
      <t xml:space="preserve">Practice satisfies level 2 requirements, and practice satisfies “Advanced” standards for integrated care in the Washington State Integrated Care Assessment for Primary Care (WA-ICA) in any 4 of the 8 domains shown below as determined by the practice. 
•	Domain 1: Screening, referral to care and follow-up
•	Domain 2: Evidence-based care for preventive interventions and common behavioral health conditions
•	Domain 3: Information exchange among providers
•	Domain 4: Ongoing care management
•	Domain 5: Self-management support that is adapted to culture, socioeconomic and life experiences of patients
•	Domain 6: Multidisciplinary team (including patients) to provide care
•	Domain 7: Systematic quality improvement
•	Domain 8: Linkages with community and social services that improve general health and mitigate environmental risk factors
Developing, sharing, implementing unified care plan between agencies, with SDOH referrals tracked
</t>
    </r>
    <r>
      <rPr>
        <b/>
        <sz val="12"/>
        <color theme="1"/>
        <rFont val="Calibri"/>
        <family val="2"/>
        <scheme val="minor"/>
      </rPr>
      <t>Please see program guide for full description.</t>
    </r>
  </si>
  <si>
    <t>5. Patient supports</t>
  </si>
  <si>
    <t>5.1.A</t>
  </si>
  <si>
    <t>Practice has identified mechanisms for patients and caregivers to provide input and feedback on quality, satisfaction, and ways to maximize patient engagement in their own care such as patient focus groups, surveys, and other engagement tools.</t>
  </si>
  <si>
    <t>5.1.B.</t>
  </si>
  <si>
    <t>Practice has identified how to document patient feedback, review on a quarterly basis, and used to improve care.</t>
  </si>
  <si>
    <t>5.2.A.</t>
  </si>
  <si>
    <t>Practice has established mechanisms for patients and caregivers to provide input and feedback on quality, satisfaction, and ways to maximize patient engagement in their own care such as patient focus groups, surveys, and other engagement tools.</t>
  </si>
  <si>
    <t>5.2.B.</t>
  </si>
  <si>
    <t>Practice has a documented strategy for identifying patients that would most benefit from engagement and use of patient appropriate self-management tools and can demonstrate it is used.</t>
  </si>
  <si>
    <t>5.2.C.</t>
  </si>
  <si>
    <t xml:space="preserve">Practice documents patient feedback, reviews it no less than quarterly, and has documented processes for incorporating the feedback into the patient engagement strategy. </t>
  </si>
  <si>
    <t>5.2.D.</t>
  </si>
  <si>
    <t>Teams engage in shared decision making with patients that respects their personal goals.</t>
  </si>
  <si>
    <t>5.3.A.</t>
  </si>
  <si>
    <t>Practice has appropriate patient decision aids, personal digital assistants and/or self-management support tools for chronic diseases and has practice workflows to use them.    Materials should be linguistically and culturally appropriate to patient population.</t>
  </si>
  <si>
    <t>5.3.B.</t>
  </si>
  <si>
    <t>Practice actively engages populations that would benefit from self-management and provides the support necessary for patients to successfully use the self-management tools.</t>
  </si>
  <si>
    <t>5.3.C.</t>
  </si>
  <si>
    <t xml:space="preserve">Practice implements strategies identified through the patient and family engagement process that bolster patient engagement in their own care and satisfaction with the care they receive. </t>
  </si>
  <si>
    <t>6. Care coordination strategy</t>
  </si>
  <si>
    <t>6.1.A.</t>
  </si>
  <si>
    <t>Provider includes a summary of relevant medical history and plan of care with referrals and maintains ongoing communication to provide and receive relevant status updates regarding the referred care.</t>
  </si>
  <si>
    <t>6.1.B.</t>
  </si>
  <si>
    <t>Patients provided with individualized clinical summaries of their visit (available in languages appropriate for patient population).</t>
  </si>
  <si>
    <t>6.1.C.</t>
  </si>
  <si>
    <t xml:space="preserve">Conduct medication reconciliation following patient engagement with other providers. </t>
  </si>
  <si>
    <t>6.1.D.</t>
  </si>
  <si>
    <t>Practices identifies patients with complex physical, behavioral, or social needs and offers resources (educational materials, resource access information, etc.).</t>
  </si>
  <si>
    <t>6.2.A.</t>
  </si>
  <si>
    <t>Refers to community resources (such as food banks, shelters, housing assistance).</t>
  </si>
  <si>
    <t>6.3.A.</t>
  </si>
  <si>
    <t>Tracks, or has a documented plan to track within one year, referrals to community resources until the outcome of the referral is validated.</t>
  </si>
  <si>
    <t>6.3.B.</t>
  </si>
  <si>
    <t>Practice has documented care plan for patients identified through the practice’s systematic approach for identifying high risk patients (this could be provided by plans or analysis conducted internally).</t>
  </si>
  <si>
    <t>6.3.C.</t>
  </si>
  <si>
    <t>Implements care compacts with key specialty providers that establish responsibilities while coordinating on patient care.</t>
  </si>
  <si>
    <t>7. Expanded access</t>
  </si>
  <si>
    <t>7.1.A.</t>
  </si>
  <si>
    <t>Practice ensures appropriate appointment availability and no later than one week for patients seeking care following an emergency room visit or hospital admission. Visit may be provided via telemedicine if clinically appropriate.</t>
  </si>
  <si>
    <t>7.2.A.</t>
  </si>
  <si>
    <t>Practice offers same day appointments for urgent needs.</t>
  </si>
  <si>
    <t>7.3.A.</t>
  </si>
  <si>
    <t>Practice offers evening and weekend hours.</t>
  </si>
  <si>
    <t>7.3.B.</t>
  </si>
  <si>
    <t>Practice has expanded access capabilities fully in place for both physical and behavioral health</t>
  </si>
  <si>
    <t>7.3.C.</t>
  </si>
  <si>
    <t>Practice has processes in place to collect feedback from patients and families regarding access needs and uses these processes to improve/inform expanded access strategies</t>
  </si>
  <si>
    <t>8. Culturally attuned care</t>
  </si>
  <si>
    <t>8.1.A.</t>
  </si>
  <si>
    <t>Practice has real-time interpretation services for top 3 languages common among the patient population.</t>
  </si>
  <si>
    <t>8.2.A.</t>
  </si>
  <si>
    <t xml:space="preserve">Practice quality improvement strategies related to patient engagement include consideration for demographics. </t>
  </si>
  <si>
    <t>8.2.B.</t>
  </si>
  <si>
    <t>Practice regularly offers at least one alternative to traditional office visits to increase access to care team and clinicians in a way that best meets the needs of the population, such as e-visits, phone visits, group visits, home visits, and/or alternate location visits.</t>
  </si>
  <si>
    <t>8.3.A.</t>
  </si>
  <si>
    <t>Practice has a documented strategy to support having provider team compositions that reflect patient panel composition as informed by race and ethnicity data.</t>
  </si>
  <si>
    <t>8.3.B.</t>
  </si>
  <si>
    <t>Practices trains staff on culturally appropriate care.</t>
  </si>
  <si>
    <t>8.3.C.</t>
  </si>
  <si>
    <t>Practices partner with local culturally attuned community-based organization to better understand and participate in addressing the community’s health-related needs.</t>
  </si>
  <si>
    <t>9. Health literacy</t>
  </si>
  <si>
    <t>9.1.A.</t>
  </si>
  <si>
    <t>When using practice-developed materials, practice utilizes patient-facing forms and information that are written at the appropriate level and are available in languages that reflect the patient population.</t>
  </si>
  <si>
    <t>9.2.B.</t>
  </si>
  <si>
    <t>Practice’s patient-facing forms adhere to all standards and are available in several accessible formats. Standards include the following:
•	Are readable at a 5th grade reading level
•	Are available in languages that reflect the patient population
•	Use inclusive, non-stigmatizing language
•	Reaffirm the confidentiality of information
•	Adhere to ADA accessibility guidelines.</t>
  </si>
  <si>
    <t>9.3.A.</t>
  </si>
  <si>
    <t>Practice’s patient-facing forms adhere to all standards and are available in the accessible formats needed by the population. Standards include the following:
•	Are readable at a 5th grade reading level
•	Are available in languages that reflect the patient population
•	Use inclusive, non-stigmatizing language
•	Reaffirm the confidentiality of information
•	Adhere to ADA accessibility guidelines</t>
  </si>
  <si>
    <t>9.3.B.</t>
  </si>
  <si>
    <t>Practice has an explicit approach to accommodating patients with low vision and/or hearing.</t>
  </si>
  <si>
    <t>10. Data informed performance management</t>
  </si>
  <si>
    <t>10.1.A.</t>
  </si>
  <si>
    <t>Practice has ability to send and receive data regarding attribution, care coordination, and quality performance to and from plans electronically (not paper or fax).</t>
  </si>
  <si>
    <t>10.1.B.</t>
  </si>
  <si>
    <t>Practice has staff that can review, understand, and disseminate performance related information provided by plans or generated internally. Staff serve as designated point of contact for communicating with plans regarding data and performance.</t>
  </si>
  <si>
    <t>10.2.A.</t>
  </si>
  <si>
    <t>Incorporates results of performance data into team workflows (e.g., improving gap closure for measures with poorer performance).</t>
  </si>
  <si>
    <t>10.2.B.</t>
  </si>
  <si>
    <t>Process for quality improvement using data according to an identified process improvement model.</t>
  </si>
  <si>
    <t>10.2.C.</t>
  </si>
  <si>
    <t>Ensure accurate and up-to-date provider data (performance, attribution, or other data to support contract and PCTM requirements) to payers for overall network monitoring.</t>
  </si>
  <si>
    <t>10.2.D.</t>
  </si>
  <si>
    <t>Practice has a documented plan to systematically measure and track both physical and behavioral patient outcomes as specified for the model.</t>
  </si>
  <si>
    <t>10.3.A.</t>
  </si>
  <si>
    <t>Receives and has process for following up on admission, discharge, transfer (ADT) data as needed to support the care coordination accountability.</t>
  </si>
  <si>
    <t>10.3.B.</t>
  </si>
  <si>
    <t>Practices contribute data to state clinical data repositories.</t>
  </si>
  <si>
    <t>10.3.C.</t>
  </si>
  <si>
    <t>Practice systematically measures and tracks both physical and behavioral patient outcomes as specified for the model.</t>
  </si>
  <si>
    <t>10.3.D.</t>
  </si>
  <si>
    <t>Use available resources including payer claims and administrative data (or other relevant data based on the payment model the provider participates in) to drive quality improvement processes and sustain outcomes.</t>
  </si>
  <si>
    <t>10.3.E.</t>
  </si>
  <si>
    <t>Apply data-driven quality improvement processes for all patients and all providers (e.g., not limited to identifying gaps in care and closing them one patient at a time; engages in trend analysis for total population).</t>
  </si>
  <si>
    <t>10.3.F.</t>
  </si>
  <si>
    <t>Practice can stratify analysis by different demographics and appropriate patient characteristics to support efforts to improve health equity.</t>
  </si>
  <si>
    <t>Data Validation</t>
  </si>
  <si>
    <r>
      <t xml:space="preserve">Practice satisfies “Intermediate I” standards for integrated Care in the Washington State Integrated Care Assessment for Primary Care (WA-ICA)  in the following domains: 
•	Domain 1: Case finding, screening, referral to care
•	Domain 4: Ongoing care management
•	Domain 5: Self-management support that is culturally adapted
•	Domain 6: Multidisciplinary team (including patients) used to provide care
</t>
    </r>
    <r>
      <rPr>
        <b/>
        <sz val="12"/>
        <color theme="1"/>
        <rFont val="Calibri"/>
        <family val="2"/>
        <scheme val="minor"/>
      </rPr>
      <t>Please see program guide for full description.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</si>
</sst>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rgb="FFFF0000"/>
      <name val="Calibri"/>
      <family val="2"/>
      <scheme val="minor"/>
    </font>
    <font>
      <sz val="12"/>
      <color theme="0"/>
      <name val="Calibri"/>
      <family val="2"/>
      <scheme val="minor"/>
    </font>
    <font>
      <sz val="12"/>
      <name val="Calibri"/>
      <family val="2"/>
      <scheme val="minor"/>
    </font>
    <font>
      <sz val="12"/>
      <color rgb="FF000000"/>
      <name val="Calibri"/>
      <family val="2"/>
      <scheme val="minor"/>
    </font>
    <font>
      <b/>
      <sz val="14"/>
      <color theme="1"/>
      <name val="Calibri"/>
      <family val="2"/>
      <scheme val="minor"/>
    </font>
  </fonts>
  <fills count="5">
    <fill>
      <patternFill patternType="none"/>
    </fill>
    <fill>
      <patternFill patternType="gray125"/>
    </fill>
    <fill>
      <patternFill patternType="solid">
        <fgColor theme="5"/>
        <bgColor indexed="64"/>
      </patternFill>
    </fill>
    <fill>
      <patternFill patternType="solid">
        <fgColor theme="4" tint="0.79998168889431442"/>
        <bgColor indexed="64"/>
      </patternFill>
    </fill>
    <fill>
      <patternFill patternType="solid">
        <fgColor rgb="FFCCFF66"/>
        <bgColor indexed="64"/>
      </patternFill>
    </fill>
  </fills>
  <borders count="2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46">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left" vertical="center"/>
    </xf>
    <xf numFmtId="0" fontId="2" fillId="0" borderId="2" xfId="0" applyFont="1" applyBorder="1" applyAlignment="1">
      <alignment horizontal="center" vertical="center" wrapText="1"/>
    </xf>
    <xf numFmtId="0" fontId="2" fillId="0" borderId="2" xfId="0" applyFont="1" applyBorder="1" applyAlignment="1">
      <alignment vertical="center"/>
    </xf>
    <xf numFmtId="0" fontId="1" fillId="0" borderId="2" xfId="0" applyFont="1" applyBorder="1" applyAlignment="1">
      <alignment horizontal="left" vertical="center"/>
    </xf>
    <xf numFmtId="0" fontId="3" fillId="0" borderId="7" xfId="0" applyFont="1" applyBorder="1" applyAlignment="1">
      <alignment vertical="center"/>
    </xf>
    <xf numFmtId="0" fontId="4" fillId="0" borderId="7" xfId="0" applyFont="1" applyBorder="1" applyAlignment="1">
      <alignment vertical="center"/>
    </xf>
    <xf numFmtId="0" fontId="4" fillId="0" borderId="0" xfId="0" applyFont="1" applyAlignment="1">
      <alignment vertical="center"/>
    </xf>
    <xf numFmtId="0" fontId="4" fillId="2" borderId="0" xfId="0" applyFont="1" applyFill="1" applyAlignment="1">
      <alignment vertical="center" wrapText="1"/>
    </xf>
    <xf numFmtId="0" fontId="2" fillId="0" borderId="6" xfId="0" applyFont="1" applyBorder="1" applyAlignment="1">
      <alignment horizontal="center" vertical="center" wrapText="1"/>
    </xf>
    <xf numFmtId="0" fontId="4" fillId="2" borderId="0" xfId="0" applyFont="1" applyFill="1" applyAlignment="1">
      <alignment vertical="center"/>
    </xf>
    <xf numFmtId="0" fontId="2" fillId="3" borderId="3" xfId="0" applyFont="1" applyFill="1" applyBorder="1" applyAlignment="1">
      <alignment vertical="center" wrapText="1"/>
    </xf>
    <xf numFmtId="0" fontId="1" fillId="3" borderId="5" xfId="0" applyFont="1" applyFill="1" applyBorder="1" applyAlignment="1">
      <alignment horizontal="center" vertical="center"/>
    </xf>
    <xf numFmtId="0" fontId="1" fillId="3" borderId="2" xfId="0" applyFont="1" applyFill="1" applyBorder="1" applyAlignment="1">
      <alignment horizontal="left" vertical="center" wrapText="1"/>
    </xf>
    <xf numFmtId="0" fontId="1" fillId="3" borderId="4" xfId="0" applyFont="1" applyFill="1" applyBorder="1" applyAlignment="1">
      <alignment horizontal="center" vertical="center"/>
    </xf>
    <xf numFmtId="0" fontId="1" fillId="3" borderId="2" xfId="0" applyFont="1" applyFill="1" applyBorder="1" applyAlignment="1">
      <alignment horizontal="center" vertical="center"/>
    </xf>
    <xf numFmtId="0" fontId="2" fillId="0" borderId="3" xfId="0" applyFont="1" applyBorder="1" applyAlignment="1">
      <alignment vertical="center" wrapText="1"/>
    </xf>
    <xf numFmtId="0" fontId="1" fillId="0" borderId="2" xfId="0" applyFont="1" applyBorder="1" applyAlignment="1">
      <alignment horizontal="center" vertical="center"/>
    </xf>
    <xf numFmtId="0" fontId="1" fillId="0" borderId="2" xfId="0" applyFont="1" applyBorder="1" applyAlignment="1">
      <alignment horizontal="left" vertical="center" wrapText="1"/>
    </xf>
    <xf numFmtId="0" fontId="5" fillId="0" borderId="2" xfId="0" applyFont="1" applyBorder="1" applyAlignment="1">
      <alignment horizontal="center" vertical="center"/>
    </xf>
    <xf numFmtId="0" fontId="6" fillId="0" borderId="0" xfId="0" applyFont="1" applyAlignment="1">
      <alignment horizontal="left"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7" fillId="0" borderId="0" xfId="0" applyFont="1" applyAlignment="1">
      <alignment vertical="center"/>
    </xf>
    <xf numFmtId="0" fontId="2" fillId="0" borderId="9" xfId="0" applyFont="1" applyBorder="1" applyAlignment="1">
      <alignment horizontal="center" vertical="center" wrapText="1"/>
    </xf>
    <xf numFmtId="0" fontId="1" fillId="3" borderId="10" xfId="0" applyFont="1" applyFill="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2" fillId="0" borderId="0" xfId="0" applyFont="1" applyAlignment="1">
      <alignment vertical="center" wrapText="1"/>
    </xf>
    <xf numFmtId="0" fontId="1" fillId="3" borderId="2" xfId="0" applyFont="1" applyFill="1" applyBorder="1" applyAlignment="1">
      <alignment horizontal="left" vertical="top" wrapText="1"/>
    </xf>
    <xf numFmtId="0" fontId="2" fillId="4" borderId="8" xfId="0" applyFont="1" applyFill="1" applyBorder="1" applyAlignment="1">
      <alignment horizontal="center" vertical="center" wrapText="1"/>
    </xf>
    <xf numFmtId="0" fontId="1" fillId="4" borderId="12" xfId="0" applyFont="1" applyFill="1" applyBorder="1" applyAlignment="1" applyProtection="1">
      <alignment horizontal="center" vertical="center"/>
      <protection locked="0"/>
    </xf>
    <xf numFmtId="0" fontId="1" fillId="4" borderId="13" xfId="0" applyFont="1" applyFill="1" applyBorder="1" applyAlignment="1" applyProtection="1">
      <alignment horizontal="center" vertical="center"/>
      <protection locked="0"/>
    </xf>
    <xf numFmtId="0" fontId="1" fillId="4" borderId="14" xfId="0" applyFont="1" applyFill="1" applyBorder="1" applyAlignment="1" applyProtection="1">
      <alignment horizontal="center" vertical="center"/>
      <protection locked="0"/>
    </xf>
    <xf numFmtId="0" fontId="2" fillId="0" borderId="15" xfId="0" applyFont="1" applyBorder="1" applyAlignment="1">
      <alignment horizontal="center" vertical="center" wrapText="1"/>
    </xf>
    <xf numFmtId="0" fontId="2" fillId="3" borderId="16" xfId="0" applyFont="1" applyFill="1" applyBorder="1" applyAlignment="1">
      <alignment vertical="center" wrapText="1"/>
    </xf>
    <xf numFmtId="0" fontId="1" fillId="3" borderId="17" xfId="0" applyFont="1" applyFill="1" applyBorder="1" applyAlignment="1">
      <alignment horizontal="center" vertical="center"/>
    </xf>
    <xf numFmtId="0" fontId="2" fillId="0" borderId="7" xfId="0" applyFont="1" applyBorder="1" applyAlignment="1">
      <alignment vertical="center"/>
    </xf>
    <xf numFmtId="0" fontId="3" fillId="0" borderId="7" xfId="0" applyFont="1" applyBorder="1" applyAlignment="1" applyProtection="1">
      <alignment vertical="center"/>
      <protection locked="0"/>
    </xf>
    <xf numFmtId="0" fontId="1" fillId="0" borderId="18" xfId="0" applyFont="1" applyBorder="1" applyAlignment="1">
      <alignment vertical="center" wrapText="1"/>
    </xf>
    <xf numFmtId="0" fontId="2" fillId="0" borderId="19" xfId="0" applyFont="1" applyBorder="1" applyAlignment="1">
      <alignment horizontal="center" vertical="center" wrapText="1"/>
    </xf>
    <xf numFmtId="1" fontId="1" fillId="0" borderId="2" xfId="0" applyNumberFormat="1" applyFont="1" applyBorder="1" applyAlignment="1">
      <alignment horizontal="center" vertical="center"/>
    </xf>
    <xf numFmtId="0" fontId="1" fillId="4" borderId="0" xfId="0" applyFont="1" applyFill="1" applyAlignment="1" applyProtection="1">
      <alignment vertical="center"/>
      <protection locked="0"/>
    </xf>
    <xf numFmtId="0" fontId="1" fillId="4" borderId="0" xfId="0" applyFont="1" applyFill="1" applyAlignment="1">
      <alignment vertical="center"/>
    </xf>
  </cellXfs>
  <cellStyles count="1">
    <cellStyle name="Normal" xfId="0" builtinId="0"/>
  </cellStyles>
  <dxfs count="0"/>
  <tableStyles count="0" defaultTableStyle="TableStyleMedium2" defaultPivotStyle="PivotStyleLight16"/>
  <colors>
    <mruColors>
      <color rgb="FF0077C8"/>
      <color rgb="FF97D700"/>
      <color rgb="FFC2ECC6"/>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hyperlink" Target="mailto:hcapcpr@hca.wa.gov" TargetMode="External"/><Relationship Id="rId1" Type="http://schemas.openxmlformats.org/officeDocument/2006/relationships/hyperlink" Target="https://www.hca.wa.gov/billers-providers-partners/program-information-providers/primary-care-practice-recognition" TargetMode="External"/></Relationships>
</file>

<file path=xl/drawings/drawing1.xml><?xml version="1.0" encoding="utf-8"?>
<xdr:wsDr xmlns:xdr="http://schemas.openxmlformats.org/drawingml/2006/spreadsheetDrawing" xmlns:a="http://schemas.openxmlformats.org/drawingml/2006/main">
  <xdr:twoCellAnchor>
    <xdr:from>
      <xdr:col>0</xdr:col>
      <xdr:colOff>44450</xdr:colOff>
      <xdr:row>0</xdr:row>
      <xdr:rowOff>47625</xdr:rowOff>
    </xdr:from>
    <xdr:to>
      <xdr:col>11</xdr:col>
      <xdr:colOff>9525</xdr:colOff>
      <xdr:row>24</xdr:row>
      <xdr:rowOff>104775</xdr:rowOff>
    </xdr:to>
    <xdr:sp macro="" textlink="">
      <xdr:nvSpPr>
        <xdr:cNvPr id="2" name="TextBox 1">
          <a:extLst>
            <a:ext uri="{FF2B5EF4-FFF2-40B4-BE49-F238E27FC236}">
              <a16:creationId xmlns:a16="http://schemas.microsoft.com/office/drawing/2014/main" id="{9B378813-9BC4-B774-117B-D77F498FD2A9}"/>
            </a:ext>
          </a:extLst>
        </xdr:cNvPr>
        <xdr:cNvSpPr txBox="1"/>
      </xdr:nvSpPr>
      <xdr:spPr>
        <a:xfrm>
          <a:off x="44450" y="47625"/>
          <a:ext cx="6670675" cy="462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lang="en-US" sz="1200" b="1"/>
            <a:t>Primary Care Practice</a:t>
          </a:r>
          <a:r>
            <a:rPr lang="en-US" sz="1200" b="1" baseline="0"/>
            <a:t> Recognition (PCPR) Accountabilities Workbook </a:t>
          </a:r>
        </a:p>
        <a:p>
          <a:pPr>
            <a:lnSpc>
              <a:spcPct val="150000"/>
            </a:lnSpc>
          </a:pPr>
          <a:r>
            <a:rPr lang="en-US" sz="1100" baseline="0"/>
            <a:t>This workbook is meant to determine your practice's recognition level. Practices should only use Microsoft Excel to complete this workbook. </a:t>
          </a:r>
        </a:p>
        <a:p>
          <a:pPr marL="228600" indent="-228600">
            <a:lnSpc>
              <a:spcPct val="150000"/>
            </a:lnSpc>
            <a:buFont typeface="+mj-lt"/>
            <a:buAutoNum type="arabicParenR"/>
          </a:pPr>
          <a:r>
            <a:rPr lang="en-US" sz="1100" baseline="0"/>
            <a:t>If you have not yet done so, read the PCPR program guide. The program guide includes information about program eligibility, levels and scoring framework, and more. </a:t>
          </a:r>
        </a:p>
        <a:p>
          <a:pPr marL="228600" indent="-228600">
            <a:lnSpc>
              <a:spcPct val="150000"/>
            </a:lnSpc>
            <a:buFont typeface="+mj-lt"/>
            <a:buAutoNum type="arabicParenR"/>
          </a:pPr>
          <a:r>
            <a:rPr lang="en-US" sz="1100" baseline="0"/>
            <a:t>Save a copy of this workbook. </a:t>
          </a:r>
        </a:p>
        <a:p>
          <a:pPr marL="228600" indent="-228600">
            <a:lnSpc>
              <a:spcPct val="150000"/>
            </a:lnSpc>
            <a:buFont typeface="+mj-lt"/>
            <a:buAutoNum type="arabicParenR"/>
          </a:pPr>
          <a:r>
            <a:rPr lang="en-US" sz="1100" baseline="0"/>
            <a:t>Go to the </a:t>
          </a:r>
          <a:r>
            <a:rPr lang="en-US" sz="1100" b="1" baseline="0"/>
            <a:t>Tab 2 - Accountabilities </a:t>
          </a:r>
          <a:r>
            <a:rPr lang="en-US" sz="1100" baseline="0"/>
            <a:t>and complete all sections highlighted in </a:t>
          </a:r>
          <a:r>
            <a:rPr lang="en-US" sz="1100" b="0" baseline="0"/>
            <a:t>green. </a:t>
          </a:r>
        </a:p>
        <a:p>
          <a:pPr marL="685800" lvl="1" indent="-228600">
            <a:lnSpc>
              <a:spcPct val="150000"/>
            </a:lnSpc>
            <a:buFont typeface="Arial" panose="020B0604020202020204" pitchFamily="34" charset="0"/>
            <a:buChar char="•"/>
          </a:pPr>
          <a:r>
            <a:rPr lang="en-US" sz="1100" baseline="0"/>
            <a:t>PCPR Identifier: Each practice will receive a unique identifier from HCA. If you don't have one, email: HCAPCPR@hca.wa.gov.</a:t>
          </a:r>
        </a:p>
        <a:p>
          <a:pPr marL="685800" lvl="1" indent="-228600">
            <a:lnSpc>
              <a:spcPct val="150000"/>
            </a:lnSpc>
            <a:buFont typeface="Arial" panose="020B0604020202020204" pitchFamily="34" charset="0"/>
            <a:buChar char="•"/>
          </a:pPr>
          <a:r>
            <a:rPr lang="en-US" sz="1100" baseline="0"/>
            <a:t>Does your practice meet this criteria? (Yes or No only): Answer "Yes" or "No" for each capacity.</a:t>
          </a:r>
        </a:p>
        <a:p>
          <a:pPr marL="228600" lvl="0" indent="-228600">
            <a:lnSpc>
              <a:spcPct val="150000"/>
            </a:lnSpc>
            <a:buFont typeface="+mj-lt"/>
            <a:buAutoNum type="arabicParenR"/>
          </a:pPr>
          <a:r>
            <a:rPr lang="en-US" sz="1100" baseline="0"/>
            <a:t>Once you have completed all sections on Tab 2, move on to </a:t>
          </a:r>
          <a:r>
            <a:rPr lang="en-US" sz="1100" b="1" baseline="0"/>
            <a:t>Tab 3 - Scoring and Level Info </a:t>
          </a:r>
          <a:r>
            <a:rPr lang="en-US" sz="1100" baseline="0"/>
            <a:t>to review your recognition level. </a:t>
          </a:r>
        </a:p>
        <a:p>
          <a:pPr marL="228600" lvl="0" indent="-228600">
            <a:lnSpc>
              <a:spcPct val="150000"/>
            </a:lnSpc>
            <a:buFont typeface="+mj-lt"/>
            <a:buAutoNum type="arabicParenR"/>
          </a:pPr>
          <a:r>
            <a:rPr lang="en-US" sz="1100" baseline="0"/>
            <a:t>Save your workbook. </a:t>
          </a:r>
        </a:p>
        <a:p>
          <a:pPr marL="228600" lvl="0" indent="-228600">
            <a:lnSpc>
              <a:spcPct val="150000"/>
            </a:lnSpc>
            <a:buFont typeface="+mj-lt"/>
            <a:buAutoNum type="arabicParenR"/>
          </a:pPr>
          <a:r>
            <a:rPr lang="en-US" sz="1100" baseline="0"/>
            <a:t>The online application will require you to: </a:t>
          </a:r>
        </a:p>
        <a:p>
          <a:pPr marL="685800" lvl="1" indent="-228600">
            <a:lnSpc>
              <a:spcPct val="150000"/>
            </a:lnSpc>
            <a:buFont typeface="Arial" panose="020B0604020202020204" pitchFamily="34" charset="0"/>
            <a:buChar char="•"/>
          </a:pPr>
          <a:r>
            <a:rPr lang="en-US" sz="1100" baseline="0"/>
            <a:t>Enter your recognition level information as determined by the workbook. </a:t>
          </a:r>
        </a:p>
        <a:p>
          <a:pPr marL="685800" lvl="1" indent="-228600">
            <a:lnSpc>
              <a:spcPct val="150000"/>
            </a:lnSpc>
            <a:buFont typeface="Arial" panose="020B0604020202020204" pitchFamily="34" charset="0"/>
            <a:buChar char="•"/>
          </a:pPr>
          <a:r>
            <a:rPr lang="en-US" sz="1100" baseline="0"/>
            <a:t>Attach your completed workbook.</a:t>
          </a:r>
        </a:p>
      </xdr:txBody>
    </xdr:sp>
    <xdr:clientData/>
  </xdr:twoCellAnchor>
  <xdr:twoCellAnchor>
    <xdr:from>
      <xdr:col>0</xdr:col>
      <xdr:colOff>47625</xdr:colOff>
      <xdr:row>25</xdr:row>
      <xdr:rowOff>9525</xdr:rowOff>
    </xdr:from>
    <xdr:to>
      <xdr:col>11</xdr:col>
      <xdr:colOff>12700</xdr:colOff>
      <xdr:row>34</xdr:row>
      <xdr:rowOff>76200</xdr:rowOff>
    </xdr:to>
    <xdr:grpSp>
      <xdr:nvGrpSpPr>
        <xdr:cNvPr id="3" name="Group 2">
          <a:extLst>
            <a:ext uri="{FF2B5EF4-FFF2-40B4-BE49-F238E27FC236}">
              <a16:creationId xmlns:a16="http://schemas.microsoft.com/office/drawing/2014/main" id="{5C631A2A-C93E-FA8F-4897-FBBA25718A99}"/>
            </a:ext>
          </a:extLst>
        </xdr:cNvPr>
        <xdr:cNvGrpSpPr/>
      </xdr:nvGrpSpPr>
      <xdr:grpSpPr>
        <a:xfrm>
          <a:off x="44450" y="4530725"/>
          <a:ext cx="6670675" cy="1698625"/>
          <a:chOff x="47625" y="4772025"/>
          <a:chExt cx="6670675" cy="1781175"/>
        </a:xfrm>
      </xdr:grpSpPr>
      <xdr:sp macro="" textlink="">
        <xdr:nvSpPr>
          <xdr:cNvPr id="6" name="TextBox 5">
            <a:extLst>
              <a:ext uri="{FF2B5EF4-FFF2-40B4-BE49-F238E27FC236}">
                <a16:creationId xmlns:a16="http://schemas.microsoft.com/office/drawing/2014/main" id="{302111BD-5A84-4BEF-80D0-E8E7B91660E5}"/>
              </a:ext>
            </a:extLst>
          </xdr:cNvPr>
          <xdr:cNvSpPr txBox="1"/>
        </xdr:nvSpPr>
        <xdr:spPr>
          <a:xfrm>
            <a:off x="47625" y="4772025"/>
            <a:ext cx="6670675" cy="1781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lang="en-US" sz="1200" b="1"/>
              <a:t>If you have questions,</a:t>
            </a:r>
            <a:r>
              <a:rPr lang="en-US" sz="1200" b="1" baseline="0"/>
              <a:t> you can: </a:t>
            </a:r>
          </a:p>
        </xdr:txBody>
      </xdr:sp>
      <xdr:sp macro="" textlink="">
        <xdr:nvSpPr>
          <xdr:cNvPr id="7" name="Rectangle: Rounded Corners 6" descr="Blue button with white text that reads visit the PCPR page. Clicking the button will open the webpage of the PCPR program.">
            <a:hlinkClick xmlns:r="http://schemas.openxmlformats.org/officeDocument/2006/relationships" r:id="rId1"/>
            <a:extLst>
              <a:ext uri="{FF2B5EF4-FFF2-40B4-BE49-F238E27FC236}">
                <a16:creationId xmlns:a16="http://schemas.microsoft.com/office/drawing/2014/main" id="{92C38B76-B96F-1765-3445-38E61467AA9C}"/>
              </a:ext>
            </a:extLst>
          </xdr:cNvPr>
          <xdr:cNvSpPr/>
        </xdr:nvSpPr>
        <xdr:spPr>
          <a:xfrm>
            <a:off x="1400175" y="5314950"/>
            <a:ext cx="1876425" cy="800100"/>
          </a:xfrm>
          <a:prstGeom prst="roundRect">
            <a:avLst/>
          </a:prstGeom>
          <a:solidFill>
            <a:srgbClr val="0077C8"/>
          </a:solidFill>
          <a:ln w="28575"/>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400" b="1"/>
              <a:t>Visit the PCPR page</a:t>
            </a:r>
            <a:r>
              <a:rPr lang="en-US" sz="1400" b="1" baseline="0"/>
              <a:t> </a:t>
            </a:r>
            <a:endParaRPr lang="en-US" sz="1400" b="1"/>
          </a:p>
        </xdr:txBody>
      </xdr:sp>
      <xdr:sp macro="" textlink="">
        <xdr:nvSpPr>
          <xdr:cNvPr id="8" name="Rectangle: Rounded Corners 7" descr="Green button with white text that reads email the PCPR program. Clicking the button will open a new email message to the PCPR program.">
            <a:hlinkClick xmlns:r="http://schemas.openxmlformats.org/officeDocument/2006/relationships" r:id="rId2"/>
            <a:extLst>
              <a:ext uri="{FF2B5EF4-FFF2-40B4-BE49-F238E27FC236}">
                <a16:creationId xmlns:a16="http://schemas.microsoft.com/office/drawing/2014/main" id="{ADCC2F6C-36DB-4427-BC05-EF29BBBAE6A0}"/>
              </a:ext>
            </a:extLst>
          </xdr:cNvPr>
          <xdr:cNvSpPr/>
        </xdr:nvSpPr>
        <xdr:spPr>
          <a:xfrm>
            <a:off x="3552825" y="5324475"/>
            <a:ext cx="1876425" cy="800100"/>
          </a:xfrm>
          <a:prstGeom prst="roundRect">
            <a:avLst/>
          </a:prstGeom>
          <a:solidFill>
            <a:srgbClr val="97D700"/>
          </a:solidFill>
          <a:ln w="28575"/>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1400" b="1"/>
              <a:t>Email the </a:t>
            </a:r>
          </a:p>
          <a:p>
            <a:pPr algn="ctr"/>
            <a:r>
              <a:rPr lang="en-US" sz="1400" b="1"/>
              <a:t>PCPR program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330200</xdr:colOff>
      <xdr:row>0</xdr:row>
      <xdr:rowOff>76200</xdr:rowOff>
    </xdr:from>
    <xdr:to>
      <xdr:col>10</xdr:col>
      <xdr:colOff>869950</xdr:colOff>
      <xdr:row>2</xdr:row>
      <xdr:rowOff>152400</xdr:rowOff>
    </xdr:to>
    <xdr:sp macro="" textlink="">
      <xdr:nvSpPr>
        <xdr:cNvPr id="2" name="Arrow: Down 1">
          <a:extLst>
            <a:ext uri="{FF2B5EF4-FFF2-40B4-BE49-F238E27FC236}">
              <a16:creationId xmlns:a16="http://schemas.microsoft.com/office/drawing/2014/main" id="{61E6D6AC-132E-FB0F-8E98-A74AC6FBE128}"/>
            </a:ext>
          </a:extLst>
        </xdr:cNvPr>
        <xdr:cNvSpPr/>
      </xdr:nvSpPr>
      <xdr:spPr>
        <a:xfrm>
          <a:off x="10579100" y="76200"/>
          <a:ext cx="539750" cy="482600"/>
        </a:xfrm>
        <a:prstGeom prst="downArrow">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133350</xdr:colOff>
      <xdr:row>0</xdr:row>
      <xdr:rowOff>3175</xdr:rowOff>
    </xdr:from>
    <xdr:to>
      <xdr:col>7</xdr:col>
      <xdr:colOff>1768475</xdr:colOff>
      <xdr:row>0</xdr:row>
      <xdr:rowOff>196850</xdr:rowOff>
    </xdr:to>
    <xdr:sp macro="" textlink="">
      <xdr:nvSpPr>
        <xdr:cNvPr id="3" name="Arrow: Left 2">
          <a:extLst>
            <a:ext uri="{FF2B5EF4-FFF2-40B4-BE49-F238E27FC236}">
              <a16:creationId xmlns:a16="http://schemas.microsoft.com/office/drawing/2014/main" id="{0B96C76A-6AA8-05A1-EA12-6644AF12FA15}"/>
            </a:ext>
          </a:extLst>
        </xdr:cNvPr>
        <xdr:cNvSpPr/>
      </xdr:nvSpPr>
      <xdr:spPr>
        <a:xfrm>
          <a:off x="2952750" y="3175"/>
          <a:ext cx="1635125" cy="193675"/>
        </a:xfrm>
        <a:prstGeom prst="leftArrow">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8D959-408E-41E6-B1F1-5D179BAB7FA5}">
  <sheetPr>
    <tabColor rgb="FFC00000"/>
  </sheetPr>
  <dimension ref="A1"/>
  <sheetViews>
    <sheetView zoomScaleNormal="100" workbookViewId="0">
      <selection activeCell="M9" sqref="M9"/>
    </sheetView>
  </sheetViews>
  <sheetFormatPr defaultRowHeight="14.5" x14ac:dyDescent="0.35"/>
  <sheetData/>
  <sheetProtection algorithmName="SHA-512" hashValue="82h/0kkqQCTGUGi5eG9N+5PsHkZd9iyUF/yVtJzx0lS2Ng7LVejsFGedhQcTeZR/7gHRtZuZsno1kPgsxLCiMQ==" saltValue="5AERK5CgDbNYR0wXFwVv2Q==" spinCount="100000" sheet="1" objects="1" scenarios="1"/>
  <customSheetViews>
    <customSheetView guid="{C94662FB-7EA1-4FB7-81F6-1541FB89B18C}">
      <selection activeCell="S30" sqref="S30"/>
      <pageMargins left="0.7" right="0.7" top="0.75" bottom="0.75" header="0.3" footer="0.3"/>
    </customSheetView>
  </customSheetView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B5083-FF8B-418A-828B-B4DAEF7C61C8}">
  <sheetPr>
    <tabColor rgb="FF97D700"/>
    <pageSetUpPr fitToPage="1"/>
  </sheetPr>
  <dimension ref="A1:L71"/>
  <sheetViews>
    <sheetView tabSelected="1" topLeftCell="E1" zoomScaleNormal="100" workbookViewId="0">
      <pane ySplit="4" topLeftCell="A21" activePane="bottomLeft" state="frozen"/>
      <selection activeCell="E1" sqref="E1"/>
      <selection pane="bottomLeft" activeCell="J25" sqref="J25"/>
    </sheetView>
  </sheetViews>
  <sheetFormatPr defaultColWidth="8.81640625" defaultRowHeight="15.5" x14ac:dyDescent="0.35"/>
  <cols>
    <col min="1" max="3" width="11.7265625" style="1" hidden="1" customWidth="1"/>
    <col min="4" max="4" width="3.54296875" style="1" hidden="1" customWidth="1"/>
    <col min="5" max="5" width="20.7265625" style="1" customWidth="1"/>
    <col min="6" max="7" width="10.7265625" style="1" customWidth="1"/>
    <col min="8" max="8" width="85.81640625" style="1" customWidth="1"/>
    <col min="9" max="10" width="12.7265625" style="1" customWidth="1"/>
    <col min="11" max="11" width="18.7265625" style="1" customWidth="1"/>
    <col min="12" max="12" width="30.1796875" style="1" customWidth="1"/>
    <col min="13" max="13" width="23.81640625" style="1" bestFit="1" customWidth="1"/>
    <col min="14" max="14" width="51.81640625" style="1" bestFit="1" customWidth="1"/>
    <col min="15" max="15" width="32.26953125" style="1" customWidth="1"/>
    <col min="16" max="17" width="27.26953125" style="1" customWidth="1"/>
    <col min="18" max="16384" width="8.81640625" style="1"/>
  </cols>
  <sheetData>
    <row r="1" spans="1:12" ht="18.5" x14ac:dyDescent="0.35">
      <c r="E1" s="25" t="s">
        <v>11</v>
      </c>
      <c r="F1" s="44"/>
      <c r="G1" s="45"/>
    </row>
    <row r="2" spans="1:12" x14ac:dyDescent="0.35">
      <c r="E2" s="30" t="s">
        <v>1</v>
      </c>
      <c r="F2" s="3" t="str">
        <f>'Tab 3 - Scoring and Level Info'!B1</f>
        <v>Does Not Qualify For Level 1 or Higher</v>
      </c>
      <c r="I2" s="2"/>
      <c r="J2" s="2"/>
    </row>
    <row r="3" spans="1:12" ht="16" thickBot="1" x14ac:dyDescent="0.4">
      <c r="E3" s="39"/>
      <c r="F3" s="40"/>
      <c r="G3" s="7"/>
      <c r="H3" s="7"/>
      <c r="I3" s="8" t="s">
        <v>12</v>
      </c>
      <c r="J3" s="7"/>
      <c r="K3" s="9" t="s">
        <v>13</v>
      </c>
    </row>
    <row r="4" spans="1:12" ht="47" thickBot="1" x14ac:dyDescent="0.4">
      <c r="A4" s="10" t="s">
        <v>14</v>
      </c>
      <c r="B4" s="10" t="s">
        <v>15</v>
      </c>
      <c r="C4" s="10" t="s">
        <v>16</v>
      </c>
      <c r="D4" s="41"/>
      <c r="E4" s="42" t="s">
        <v>17</v>
      </c>
      <c r="F4" s="11" t="s">
        <v>1</v>
      </c>
      <c r="G4" s="36" t="s">
        <v>18</v>
      </c>
      <c r="H4" s="11" t="s">
        <v>19</v>
      </c>
      <c r="I4" s="11" t="s">
        <v>20</v>
      </c>
      <c r="J4" s="26" t="s">
        <v>21</v>
      </c>
      <c r="K4" s="32" t="s">
        <v>22</v>
      </c>
      <c r="L4" s="9" t="s">
        <v>23</v>
      </c>
    </row>
    <row r="5" spans="1:12" ht="139.5" x14ac:dyDescent="0.35">
      <c r="A5" s="12">
        <f t="shared" ref="A5:A32" si="0">IF(F5="Level 1",IF(I5="Yes",IF(K5="Yes",1,0),0),0)</f>
        <v>0</v>
      </c>
      <c r="B5" s="12">
        <f t="shared" ref="B5:B32" si="1">IF(F5="Level 2",IF(I5="Yes",IF(K5="Yes",1,0),0),0)</f>
        <v>0</v>
      </c>
      <c r="C5" s="12">
        <f t="shared" ref="C5:C32" si="2">IF(F5="Level 3",IF(I5="Yes",IF(K5="Yes",1,0),0),0)</f>
        <v>0</v>
      </c>
      <c r="E5" s="37" t="s">
        <v>24</v>
      </c>
      <c r="F5" s="38" t="str">
        <f t="shared" ref="F5:F59" si="3">"Level "&amp;MID(G5,3,1)</f>
        <v>Level 1</v>
      </c>
      <c r="G5" s="14" t="s">
        <v>25</v>
      </c>
      <c r="H5" s="31" t="s">
        <v>26</v>
      </c>
      <c r="I5" s="16" t="s">
        <v>27</v>
      </c>
      <c r="J5" s="16">
        <v>9</v>
      </c>
      <c r="K5" s="33"/>
      <c r="L5" s="9">
        <f t="shared" ref="L5:L31" si="4">IF(K5="Yes",J5,0)</f>
        <v>0</v>
      </c>
    </row>
    <row r="6" spans="1:12" ht="62" x14ac:dyDescent="0.35">
      <c r="A6" s="12">
        <f t="shared" si="0"/>
        <v>0</v>
      </c>
      <c r="B6" s="12">
        <f t="shared" si="1"/>
        <v>0</v>
      </c>
      <c r="C6" s="12">
        <f t="shared" si="2"/>
        <v>0</v>
      </c>
      <c r="E6" s="13" t="s">
        <v>24</v>
      </c>
      <c r="F6" s="17" t="str">
        <f t="shared" si="3"/>
        <v>Level 2</v>
      </c>
      <c r="G6" s="17" t="s">
        <v>28</v>
      </c>
      <c r="H6" s="15" t="s">
        <v>29</v>
      </c>
      <c r="I6" s="17" t="s">
        <v>27</v>
      </c>
      <c r="J6" s="27">
        <v>10</v>
      </c>
      <c r="K6" s="34"/>
      <c r="L6" s="9">
        <f t="shared" si="4"/>
        <v>0</v>
      </c>
    </row>
    <row r="7" spans="1:12" ht="46.5" x14ac:dyDescent="0.35">
      <c r="A7" s="12">
        <f t="shared" si="0"/>
        <v>0</v>
      </c>
      <c r="B7" s="12">
        <f t="shared" si="1"/>
        <v>0</v>
      </c>
      <c r="C7" s="12">
        <f t="shared" si="2"/>
        <v>0</v>
      </c>
      <c r="E7" s="13" t="s">
        <v>24</v>
      </c>
      <c r="F7" s="17" t="str">
        <f t="shared" si="3"/>
        <v>Level 2</v>
      </c>
      <c r="G7" s="17" t="s">
        <v>30</v>
      </c>
      <c r="H7" s="15" t="s">
        <v>31</v>
      </c>
      <c r="I7" s="17" t="s">
        <v>32</v>
      </c>
      <c r="J7" s="27">
        <v>9</v>
      </c>
      <c r="K7" s="34"/>
      <c r="L7" s="9">
        <f t="shared" si="4"/>
        <v>0</v>
      </c>
    </row>
    <row r="8" spans="1:12" ht="31" x14ac:dyDescent="0.35">
      <c r="A8" s="12">
        <f t="shared" si="0"/>
        <v>0</v>
      </c>
      <c r="B8" s="12">
        <f t="shared" si="1"/>
        <v>0</v>
      </c>
      <c r="C8" s="12">
        <f t="shared" si="2"/>
        <v>0</v>
      </c>
      <c r="E8" s="13" t="s">
        <v>24</v>
      </c>
      <c r="F8" s="17" t="str">
        <f t="shared" si="3"/>
        <v>Level 2</v>
      </c>
      <c r="G8" s="17" t="s">
        <v>33</v>
      </c>
      <c r="H8" s="15" t="s">
        <v>34</v>
      </c>
      <c r="I8" s="17" t="s">
        <v>32</v>
      </c>
      <c r="J8" s="27">
        <v>9</v>
      </c>
      <c r="K8" s="34"/>
      <c r="L8" s="9">
        <f t="shared" si="4"/>
        <v>0</v>
      </c>
    </row>
    <row r="9" spans="1:12" ht="31" x14ac:dyDescent="0.35">
      <c r="A9" s="12">
        <f t="shared" si="0"/>
        <v>0</v>
      </c>
      <c r="B9" s="12">
        <f t="shared" si="1"/>
        <v>0</v>
      </c>
      <c r="C9" s="12">
        <f t="shared" si="2"/>
        <v>0</v>
      </c>
      <c r="E9" s="13" t="s">
        <v>24</v>
      </c>
      <c r="F9" s="17" t="str">
        <f t="shared" si="3"/>
        <v>Level 3</v>
      </c>
      <c r="G9" s="17" t="s">
        <v>35</v>
      </c>
      <c r="H9" s="15" t="s">
        <v>36</v>
      </c>
      <c r="I9" s="17" t="s">
        <v>32</v>
      </c>
      <c r="J9" s="27">
        <v>11</v>
      </c>
      <c r="K9" s="34"/>
      <c r="L9" s="9">
        <f t="shared" si="4"/>
        <v>0</v>
      </c>
    </row>
    <row r="10" spans="1:12" ht="46.5" x14ac:dyDescent="0.35">
      <c r="A10" s="12">
        <f t="shared" si="0"/>
        <v>0</v>
      </c>
      <c r="B10" s="12">
        <f t="shared" si="1"/>
        <v>0</v>
      </c>
      <c r="C10" s="12">
        <f t="shared" si="2"/>
        <v>0</v>
      </c>
      <c r="E10" s="18" t="s">
        <v>37</v>
      </c>
      <c r="F10" s="19" t="str">
        <f t="shared" si="3"/>
        <v>Level 1</v>
      </c>
      <c r="G10" s="19" t="s">
        <v>38</v>
      </c>
      <c r="H10" s="20" t="s">
        <v>39</v>
      </c>
      <c r="I10" s="19" t="s">
        <v>32</v>
      </c>
      <c r="J10" s="28">
        <v>8</v>
      </c>
      <c r="K10" s="34"/>
      <c r="L10" s="9">
        <f t="shared" si="4"/>
        <v>0</v>
      </c>
    </row>
    <row r="11" spans="1:12" ht="46.5" x14ac:dyDescent="0.35">
      <c r="A11" s="12">
        <f t="shared" si="0"/>
        <v>0</v>
      </c>
      <c r="B11" s="12">
        <f t="shared" si="1"/>
        <v>0</v>
      </c>
      <c r="C11" s="12">
        <f t="shared" si="2"/>
        <v>0</v>
      </c>
      <c r="E11" s="18" t="s">
        <v>37</v>
      </c>
      <c r="F11" s="19" t="str">
        <f t="shared" si="3"/>
        <v>Level 1</v>
      </c>
      <c r="G11" s="19" t="s">
        <v>40</v>
      </c>
      <c r="H11" s="20" t="s">
        <v>41</v>
      </c>
      <c r="I11" s="19" t="s">
        <v>32</v>
      </c>
      <c r="J11" s="28">
        <v>9</v>
      </c>
      <c r="K11" s="34"/>
      <c r="L11" s="9">
        <f t="shared" si="4"/>
        <v>0</v>
      </c>
    </row>
    <row r="12" spans="1:12" ht="31" x14ac:dyDescent="0.35">
      <c r="A12" s="12">
        <f t="shared" si="0"/>
        <v>0</v>
      </c>
      <c r="B12" s="12">
        <f t="shared" si="1"/>
        <v>0</v>
      </c>
      <c r="C12" s="12">
        <f t="shared" si="2"/>
        <v>0</v>
      </c>
      <c r="E12" s="18" t="s">
        <v>37</v>
      </c>
      <c r="F12" s="19" t="str">
        <f t="shared" si="3"/>
        <v>Level 1</v>
      </c>
      <c r="G12" s="19" t="s">
        <v>42</v>
      </c>
      <c r="H12" s="20" t="s">
        <v>43</v>
      </c>
      <c r="I12" s="19" t="s">
        <v>32</v>
      </c>
      <c r="J12" s="28">
        <v>10</v>
      </c>
      <c r="K12" s="34"/>
      <c r="L12" s="9">
        <f t="shared" si="4"/>
        <v>0</v>
      </c>
    </row>
    <row r="13" spans="1:12" ht="46.5" x14ac:dyDescent="0.35">
      <c r="A13" s="12">
        <f t="shared" si="0"/>
        <v>0</v>
      </c>
      <c r="B13" s="12">
        <f t="shared" si="1"/>
        <v>0</v>
      </c>
      <c r="C13" s="12">
        <f t="shared" si="2"/>
        <v>0</v>
      </c>
      <c r="E13" s="18" t="s">
        <v>37</v>
      </c>
      <c r="F13" s="19" t="str">
        <f t="shared" si="3"/>
        <v>Level 2</v>
      </c>
      <c r="G13" s="19" t="s">
        <v>44</v>
      </c>
      <c r="H13" s="20" t="s">
        <v>45</v>
      </c>
      <c r="I13" s="19" t="s">
        <v>32</v>
      </c>
      <c r="J13" s="28">
        <v>8</v>
      </c>
      <c r="K13" s="34"/>
      <c r="L13" s="9">
        <f t="shared" si="4"/>
        <v>0</v>
      </c>
    </row>
    <row r="14" spans="1:12" ht="46.5" x14ac:dyDescent="0.35">
      <c r="A14" s="12">
        <f t="shared" si="0"/>
        <v>0</v>
      </c>
      <c r="B14" s="12">
        <f t="shared" si="1"/>
        <v>0</v>
      </c>
      <c r="C14" s="12">
        <f t="shared" si="2"/>
        <v>0</v>
      </c>
      <c r="E14" s="18" t="s">
        <v>37</v>
      </c>
      <c r="F14" s="19" t="str">
        <f t="shared" si="3"/>
        <v>Level 2</v>
      </c>
      <c r="G14" s="19" t="s">
        <v>46</v>
      </c>
      <c r="H14" s="20" t="s">
        <v>47</v>
      </c>
      <c r="I14" s="19" t="s">
        <v>32</v>
      </c>
      <c r="J14" s="28">
        <v>9</v>
      </c>
      <c r="K14" s="34"/>
      <c r="L14" s="9">
        <f t="shared" si="4"/>
        <v>0</v>
      </c>
    </row>
    <row r="15" spans="1:12" ht="31" x14ac:dyDescent="0.35">
      <c r="A15" s="12">
        <f t="shared" si="0"/>
        <v>0</v>
      </c>
      <c r="B15" s="12">
        <f t="shared" si="1"/>
        <v>0</v>
      </c>
      <c r="C15" s="12">
        <f t="shared" si="2"/>
        <v>0</v>
      </c>
      <c r="E15" s="18" t="s">
        <v>37</v>
      </c>
      <c r="F15" s="19" t="str">
        <f t="shared" si="3"/>
        <v>Level 3</v>
      </c>
      <c r="G15" s="19" t="s">
        <v>48</v>
      </c>
      <c r="H15" s="20" t="s">
        <v>49</v>
      </c>
      <c r="I15" s="19" t="s">
        <v>32</v>
      </c>
      <c r="J15" s="28">
        <v>10</v>
      </c>
      <c r="K15" s="34"/>
      <c r="L15" s="9">
        <f t="shared" si="4"/>
        <v>0</v>
      </c>
    </row>
    <row r="16" spans="1:12" ht="31" x14ac:dyDescent="0.35">
      <c r="A16" s="12">
        <f t="shared" si="0"/>
        <v>0</v>
      </c>
      <c r="B16" s="12">
        <f t="shared" si="1"/>
        <v>0</v>
      </c>
      <c r="C16" s="12">
        <f t="shared" si="2"/>
        <v>0</v>
      </c>
      <c r="E16" s="18" t="s">
        <v>37</v>
      </c>
      <c r="F16" s="19" t="str">
        <f t="shared" si="3"/>
        <v>Level 3</v>
      </c>
      <c r="G16" s="19" t="s">
        <v>50</v>
      </c>
      <c r="H16" s="20" t="s">
        <v>51</v>
      </c>
      <c r="I16" s="19" t="s">
        <v>32</v>
      </c>
      <c r="J16" s="28">
        <v>10</v>
      </c>
      <c r="K16" s="34"/>
      <c r="L16" s="9">
        <f t="shared" si="4"/>
        <v>0</v>
      </c>
    </row>
    <row r="17" spans="1:12" ht="31" x14ac:dyDescent="0.35">
      <c r="A17" s="12">
        <f t="shared" si="0"/>
        <v>0</v>
      </c>
      <c r="B17" s="12">
        <f t="shared" si="1"/>
        <v>0</v>
      </c>
      <c r="C17" s="12">
        <f t="shared" si="2"/>
        <v>0</v>
      </c>
      <c r="E17" s="13" t="s">
        <v>52</v>
      </c>
      <c r="F17" s="17" t="str">
        <f t="shared" si="3"/>
        <v>Level 1</v>
      </c>
      <c r="G17" s="17" t="s">
        <v>53</v>
      </c>
      <c r="H17" s="15" t="s">
        <v>54</v>
      </c>
      <c r="I17" s="17" t="s">
        <v>32</v>
      </c>
      <c r="J17" s="27">
        <v>10</v>
      </c>
      <c r="K17" s="34"/>
      <c r="L17" s="9">
        <f t="shared" si="4"/>
        <v>0</v>
      </c>
    </row>
    <row r="18" spans="1:12" ht="46.5" x14ac:dyDescent="0.35">
      <c r="A18" s="12">
        <f t="shared" si="0"/>
        <v>0</v>
      </c>
      <c r="B18" s="12">
        <f t="shared" si="1"/>
        <v>0</v>
      </c>
      <c r="C18" s="12">
        <f t="shared" si="2"/>
        <v>0</v>
      </c>
      <c r="E18" s="13" t="s">
        <v>52</v>
      </c>
      <c r="F18" s="17" t="str">
        <f t="shared" si="3"/>
        <v>Level 1</v>
      </c>
      <c r="G18" s="17" t="s">
        <v>55</v>
      </c>
      <c r="H18" s="15" t="s">
        <v>56</v>
      </c>
      <c r="I18" s="17" t="s">
        <v>32</v>
      </c>
      <c r="J18" s="27">
        <v>9</v>
      </c>
      <c r="K18" s="34"/>
      <c r="L18" s="9">
        <f t="shared" si="4"/>
        <v>0</v>
      </c>
    </row>
    <row r="19" spans="1:12" ht="31" x14ac:dyDescent="0.35">
      <c r="A19" s="12">
        <f t="shared" si="0"/>
        <v>0</v>
      </c>
      <c r="B19" s="12">
        <f t="shared" si="1"/>
        <v>0</v>
      </c>
      <c r="C19" s="12">
        <f t="shared" si="2"/>
        <v>0</v>
      </c>
      <c r="E19" s="13" t="s">
        <v>52</v>
      </c>
      <c r="F19" s="17" t="str">
        <f t="shared" si="3"/>
        <v>Level 1</v>
      </c>
      <c r="G19" s="17" t="s">
        <v>57</v>
      </c>
      <c r="H19" s="15" t="s">
        <v>58</v>
      </c>
      <c r="I19" s="17" t="s">
        <v>32</v>
      </c>
      <c r="J19" s="27">
        <v>9</v>
      </c>
      <c r="K19" s="34"/>
      <c r="L19" s="9">
        <f t="shared" si="4"/>
        <v>0</v>
      </c>
    </row>
    <row r="20" spans="1:12" ht="46.5" x14ac:dyDescent="0.35">
      <c r="A20" s="12">
        <f t="shared" si="0"/>
        <v>0</v>
      </c>
      <c r="B20" s="12">
        <f t="shared" si="1"/>
        <v>0</v>
      </c>
      <c r="C20" s="12">
        <f t="shared" si="2"/>
        <v>0</v>
      </c>
      <c r="E20" s="13" t="s">
        <v>52</v>
      </c>
      <c r="F20" s="17" t="str">
        <f t="shared" si="3"/>
        <v>Level 2</v>
      </c>
      <c r="G20" s="17" t="s">
        <v>59</v>
      </c>
      <c r="H20" s="15" t="s">
        <v>60</v>
      </c>
      <c r="I20" s="17" t="s">
        <v>27</v>
      </c>
      <c r="J20" s="27">
        <v>10</v>
      </c>
      <c r="K20" s="34"/>
      <c r="L20" s="9">
        <f t="shared" si="4"/>
        <v>0</v>
      </c>
    </row>
    <row r="21" spans="1:12" ht="31" x14ac:dyDescent="0.35">
      <c r="A21" s="12">
        <f t="shared" si="0"/>
        <v>0</v>
      </c>
      <c r="B21" s="12">
        <f t="shared" si="1"/>
        <v>0</v>
      </c>
      <c r="C21" s="12">
        <f t="shared" si="2"/>
        <v>0</v>
      </c>
      <c r="E21" s="13" t="s">
        <v>52</v>
      </c>
      <c r="F21" s="17" t="str">
        <f t="shared" si="3"/>
        <v>Level 2</v>
      </c>
      <c r="G21" s="17" t="s">
        <v>61</v>
      </c>
      <c r="H21" s="15" t="s">
        <v>62</v>
      </c>
      <c r="I21" s="17" t="s">
        <v>32</v>
      </c>
      <c r="J21" s="27">
        <v>9</v>
      </c>
      <c r="K21" s="34"/>
      <c r="L21" s="9">
        <f t="shared" si="4"/>
        <v>0</v>
      </c>
    </row>
    <row r="22" spans="1:12" ht="46.5" x14ac:dyDescent="0.35">
      <c r="A22" s="12">
        <f t="shared" si="0"/>
        <v>0</v>
      </c>
      <c r="B22" s="12">
        <f t="shared" si="1"/>
        <v>0</v>
      </c>
      <c r="C22" s="12">
        <f t="shared" si="2"/>
        <v>0</v>
      </c>
      <c r="E22" s="13" t="s">
        <v>52</v>
      </c>
      <c r="F22" s="17" t="str">
        <f t="shared" si="3"/>
        <v>Level 2</v>
      </c>
      <c r="G22" s="17" t="s">
        <v>63</v>
      </c>
      <c r="H22" s="15" t="s">
        <v>64</v>
      </c>
      <c r="I22" s="17" t="s">
        <v>32</v>
      </c>
      <c r="J22" s="27">
        <v>10</v>
      </c>
      <c r="K22" s="34"/>
      <c r="L22" s="9">
        <f t="shared" si="4"/>
        <v>0</v>
      </c>
    </row>
    <row r="23" spans="1:12" ht="62" x14ac:dyDescent="0.35">
      <c r="A23" s="12">
        <f t="shared" si="0"/>
        <v>0</v>
      </c>
      <c r="B23" s="12">
        <f t="shared" si="1"/>
        <v>0</v>
      </c>
      <c r="C23" s="12">
        <f t="shared" si="2"/>
        <v>0</v>
      </c>
      <c r="E23" s="13" t="s">
        <v>52</v>
      </c>
      <c r="F23" s="17" t="str">
        <f t="shared" si="3"/>
        <v>Level 3</v>
      </c>
      <c r="G23" s="17" t="s">
        <v>65</v>
      </c>
      <c r="H23" s="15" t="s">
        <v>66</v>
      </c>
      <c r="I23" s="17" t="s">
        <v>32</v>
      </c>
      <c r="J23" s="27">
        <v>9</v>
      </c>
      <c r="K23" s="34"/>
      <c r="L23" s="9">
        <f t="shared" si="4"/>
        <v>0</v>
      </c>
    </row>
    <row r="24" spans="1:12" ht="31" x14ac:dyDescent="0.35">
      <c r="A24" s="12">
        <f t="shared" si="0"/>
        <v>0</v>
      </c>
      <c r="B24" s="12">
        <f t="shared" si="1"/>
        <v>0</v>
      </c>
      <c r="C24" s="12">
        <f t="shared" si="2"/>
        <v>0</v>
      </c>
      <c r="E24" s="13" t="s">
        <v>52</v>
      </c>
      <c r="F24" s="17" t="str">
        <f t="shared" si="3"/>
        <v>Level 3</v>
      </c>
      <c r="G24" s="17" t="s">
        <v>67</v>
      </c>
      <c r="H24" s="15" t="s">
        <v>68</v>
      </c>
      <c r="I24" s="17" t="s">
        <v>32</v>
      </c>
      <c r="J24" s="27">
        <v>9</v>
      </c>
      <c r="K24" s="34"/>
      <c r="L24" s="9">
        <f t="shared" si="4"/>
        <v>0</v>
      </c>
    </row>
    <row r="25" spans="1:12" ht="124" x14ac:dyDescent="0.35">
      <c r="A25" s="12">
        <f t="shared" si="0"/>
        <v>0</v>
      </c>
      <c r="B25" s="12">
        <f t="shared" si="1"/>
        <v>0</v>
      </c>
      <c r="C25" s="12">
        <f t="shared" si="2"/>
        <v>0</v>
      </c>
      <c r="E25" s="18" t="s">
        <v>69</v>
      </c>
      <c r="F25" s="19" t="str">
        <f t="shared" si="3"/>
        <v>Level 1</v>
      </c>
      <c r="G25" s="19" t="s">
        <v>70</v>
      </c>
      <c r="H25" s="20" t="s">
        <v>170</v>
      </c>
      <c r="I25" s="19" t="s">
        <v>27</v>
      </c>
      <c r="J25" s="28">
        <v>9</v>
      </c>
      <c r="K25" s="34"/>
      <c r="L25" s="9">
        <f t="shared" si="4"/>
        <v>0</v>
      </c>
    </row>
    <row r="26" spans="1:12" ht="139.5" x14ac:dyDescent="0.35">
      <c r="A26" s="12">
        <f t="shared" si="0"/>
        <v>0</v>
      </c>
      <c r="B26" s="12">
        <f t="shared" si="1"/>
        <v>0</v>
      </c>
      <c r="C26" s="12">
        <f t="shared" si="2"/>
        <v>0</v>
      </c>
      <c r="E26" s="18" t="s">
        <v>69</v>
      </c>
      <c r="F26" s="19" t="str">
        <f t="shared" si="3"/>
        <v>Level 2</v>
      </c>
      <c r="G26" s="19" t="s">
        <v>71</v>
      </c>
      <c r="H26" s="20" t="s">
        <v>72</v>
      </c>
      <c r="I26" s="19" t="s">
        <v>27</v>
      </c>
      <c r="J26" s="28">
        <v>11</v>
      </c>
      <c r="K26" s="34"/>
      <c r="L26" s="9">
        <f t="shared" si="4"/>
        <v>0</v>
      </c>
    </row>
    <row r="27" spans="1:12" ht="311.25" customHeight="1" x14ac:dyDescent="0.35">
      <c r="A27" s="12">
        <f t="shared" si="0"/>
        <v>0</v>
      </c>
      <c r="B27" s="12">
        <f t="shared" si="1"/>
        <v>0</v>
      </c>
      <c r="C27" s="12">
        <f t="shared" si="2"/>
        <v>0</v>
      </c>
      <c r="E27" s="18" t="s">
        <v>69</v>
      </c>
      <c r="F27" s="21" t="str">
        <f t="shared" si="3"/>
        <v>Level 3</v>
      </c>
      <c r="G27" s="19" t="s">
        <v>73</v>
      </c>
      <c r="H27" s="20" t="s">
        <v>74</v>
      </c>
      <c r="I27" s="19" t="s">
        <v>27</v>
      </c>
      <c r="J27" s="28">
        <v>11</v>
      </c>
      <c r="K27" s="34"/>
      <c r="L27" s="9">
        <f t="shared" si="4"/>
        <v>0</v>
      </c>
    </row>
    <row r="28" spans="1:12" ht="46.5" x14ac:dyDescent="0.35">
      <c r="A28" s="12">
        <f t="shared" si="0"/>
        <v>0</v>
      </c>
      <c r="B28" s="12">
        <f t="shared" si="1"/>
        <v>0</v>
      </c>
      <c r="C28" s="12">
        <f t="shared" si="2"/>
        <v>0</v>
      </c>
      <c r="E28" s="13" t="s">
        <v>75</v>
      </c>
      <c r="F28" s="17" t="str">
        <f t="shared" si="3"/>
        <v>Level 1</v>
      </c>
      <c r="G28" s="17" t="s">
        <v>76</v>
      </c>
      <c r="H28" s="15" t="s">
        <v>77</v>
      </c>
      <c r="I28" s="17" t="s">
        <v>32</v>
      </c>
      <c r="J28" s="27">
        <v>8</v>
      </c>
      <c r="K28" s="34"/>
      <c r="L28" s="9">
        <f t="shared" si="4"/>
        <v>0</v>
      </c>
    </row>
    <row r="29" spans="1:12" ht="31" x14ac:dyDescent="0.35">
      <c r="A29" s="12">
        <f t="shared" si="0"/>
        <v>0</v>
      </c>
      <c r="B29" s="12">
        <f t="shared" si="1"/>
        <v>0</v>
      </c>
      <c r="C29" s="12">
        <f t="shared" si="2"/>
        <v>0</v>
      </c>
      <c r="E29" s="13" t="s">
        <v>75</v>
      </c>
      <c r="F29" s="17" t="str">
        <f t="shared" si="3"/>
        <v>Level 1</v>
      </c>
      <c r="G29" s="17" t="s">
        <v>78</v>
      </c>
      <c r="H29" s="15" t="s">
        <v>79</v>
      </c>
      <c r="I29" s="17" t="s">
        <v>32</v>
      </c>
      <c r="J29" s="27">
        <v>9</v>
      </c>
      <c r="K29" s="34"/>
      <c r="L29" s="9">
        <f t="shared" si="4"/>
        <v>0</v>
      </c>
    </row>
    <row r="30" spans="1:12" ht="46.5" x14ac:dyDescent="0.35">
      <c r="A30" s="12">
        <f t="shared" si="0"/>
        <v>0</v>
      </c>
      <c r="B30" s="12">
        <f t="shared" si="1"/>
        <v>0</v>
      </c>
      <c r="C30" s="12">
        <f t="shared" si="2"/>
        <v>0</v>
      </c>
      <c r="E30" s="13" t="s">
        <v>75</v>
      </c>
      <c r="F30" s="17" t="str">
        <f t="shared" si="3"/>
        <v>Level 2</v>
      </c>
      <c r="G30" s="17" t="s">
        <v>80</v>
      </c>
      <c r="H30" s="15" t="s">
        <v>81</v>
      </c>
      <c r="I30" s="17" t="s">
        <v>32</v>
      </c>
      <c r="J30" s="27">
        <v>9</v>
      </c>
      <c r="K30" s="34"/>
      <c r="L30" s="9">
        <f t="shared" si="4"/>
        <v>0</v>
      </c>
    </row>
    <row r="31" spans="1:12" ht="46.5" x14ac:dyDescent="0.35">
      <c r="A31" s="12">
        <f t="shared" si="0"/>
        <v>0</v>
      </c>
      <c r="B31" s="12">
        <f t="shared" si="1"/>
        <v>0</v>
      </c>
      <c r="C31" s="12">
        <f t="shared" si="2"/>
        <v>0</v>
      </c>
      <c r="E31" s="13" t="s">
        <v>75</v>
      </c>
      <c r="F31" s="17" t="str">
        <f t="shared" si="3"/>
        <v>Level 2</v>
      </c>
      <c r="G31" s="17" t="s">
        <v>82</v>
      </c>
      <c r="H31" s="15" t="s">
        <v>83</v>
      </c>
      <c r="I31" s="17" t="s">
        <v>32</v>
      </c>
      <c r="J31" s="27">
        <v>9</v>
      </c>
      <c r="K31" s="34"/>
      <c r="L31" s="9">
        <f t="shared" si="4"/>
        <v>0</v>
      </c>
    </row>
    <row r="32" spans="1:12" ht="46.5" x14ac:dyDescent="0.35">
      <c r="A32" s="12">
        <f t="shared" si="0"/>
        <v>0</v>
      </c>
      <c r="B32" s="12">
        <f t="shared" si="1"/>
        <v>0</v>
      </c>
      <c r="C32" s="12">
        <f t="shared" si="2"/>
        <v>0</v>
      </c>
      <c r="E32" s="13" t="s">
        <v>75</v>
      </c>
      <c r="F32" s="17" t="str">
        <f t="shared" si="3"/>
        <v>Level 2</v>
      </c>
      <c r="G32" s="17" t="s">
        <v>84</v>
      </c>
      <c r="H32" s="15" t="s">
        <v>85</v>
      </c>
      <c r="I32" s="17" t="s">
        <v>32</v>
      </c>
      <c r="J32" s="27">
        <v>9</v>
      </c>
      <c r="K32" s="34"/>
      <c r="L32" s="9">
        <f>IF(K32="Yes",J32,0)</f>
        <v>0</v>
      </c>
    </row>
    <row r="33" spans="1:12" x14ac:dyDescent="0.35">
      <c r="A33" s="12"/>
      <c r="B33" s="12"/>
      <c r="C33" s="12"/>
      <c r="E33" s="13" t="s">
        <v>75</v>
      </c>
      <c r="F33" s="17" t="str">
        <f t="shared" si="3"/>
        <v>Level 2</v>
      </c>
      <c r="G33" s="17" t="s">
        <v>86</v>
      </c>
      <c r="H33" s="15" t="s">
        <v>87</v>
      </c>
      <c r="I33" s="17" t="s">
        <v>32</v>
      </c>
      <c r="J33" s="27">
        <v>10</v>
      </c>
      <c r="K33" s="34"/>
      <c r="L33" s="9">
        <f>IF(K33="Yes",J33,0)</f>
        <v>0</v>
      </c>
    </row>
    <row r="34" spans="1:12" ht="46.5" x14ac:dyDescent="0.35">
      <c r="A34" s="12">
        <f t="shared" ref="A34:A71" si="5">IF(F34="Level 1",IF(I34="Yes",IF(K34="Yes",1,0),0),0)</f>
        <v>0</v>
      </c>
      <c r="B34" s="12">
        <f t="shared" ref="B34:B71" si="6">IF(F34="Level 2",IF(I34="Yes",IF(K34="Yes",1,0),0),0)</f>
        <v>0</v>
      </c>
      <c r="C34" s="12">
        <f t="shared" ref="C34:C71" si="7">IF(F34="Level 3",IF(I34="Yes",IF(K34="Yes",1,0),0),0)</f>
        <v>0</v>
      </c>
      <c r="E34" s="13" t="s">
        <v>75</v>
      </c>
      <c r="F34" s="17" t="str">
        <f t="shared" si="3"/>
        <v>Level 3</v>
      </c>
      <c r="G34" s="17" t="s">
        <v>88</v>
      </c>
      <c r="H34" s="15" t="s">
        <v>89</v>
      </c>
      <c r="I34" s="17" t="s">
        <v>32</v>
      </c>
      <c r="J34" s="27">
        <v>10</v>
      </c>
      <c r="K34" s="34"/>
      <c r="L34" s="9">
        <f t="shared" ref="L34:L71" si="8">IF(K34="Yes",J34,0)</f>
        <v>0</v>
      </c>
    </row>
    <row r="35" spans="1:12" ht="31" x14ac:dyDescent="0.35">
      <c r="A35" s="12">
        <f t="shared" si="5"/>
        <v>0</v>
      </c>
      <c r="B35" s="12">
        <f t="shared" si="6"/>
        <v>0</v>
      </c>
      <c r="C35" s="12">
        <f t="shared" si="7"/>
        <v>0</v>
      </c>
      <c r="E35" s="13" t="s">
        <v>75</v>
      </c>
      <c r="F35" s="17" t="str">
        <f t="shared" si="3"/>
        <v>Level 3</v>
      </c>
      <c r="G35" s="17" t="s">
        <v>90</v>
      </c>
      <c r="H35" s="15" t="s">
        <v>91</v>
      </c>
      <c r="I35" s="17" t="s">
        <v>32</v>
      </c>
      <c r="J35" s="27">
        <v>10</v>
      </c>
      <c r="K35" s="34"/>
      <c r="L35" s="9">
        <f t="shared" si="8"/>
        <v>0</v>
      </c>
    </row>
    <row r="36" spans="1:12" ht="46.5" x14ac:dyDescent="0.35">
      <c r="A36" s="12">
        <f t="shared" si="5"/>
        <v>0</v>
      </c>
      <c r="B36" s="12">
        <f t="shared" si="6"/>
        <v>0</v>
      </c>
      <c r="C36" s="12">
        <f t="shared" si="7"/>
        <v>0</v>
      </c>
      <c r="E36" s="13" t="s">
        <v>75</v>
      </c>
      <c r="F36" s="17" t="str">
        <f t="shared" si="3"/>
        <v>Level 3</v>
      </c>
      <c r="G36" s="17" t="s">
        <v>92</v>
      </c>
      <c r="H36" s="15" t="s">
        <v>93</v>
      </c>
      <c r="I36" s="17" t="s">
        <v>32</v>
      </c>
      <c r="J36" s="27">
        <v>10</v>
      </c>
      <c r="K36" s="34"/>
      <c r="L36" s="9">
        <f t="shared" si="8"/>
        <v>0</v>
      </c>
    </row>
    <row r="37" spans="1:12" ht="46.5" x14ac:dyDescent="0.35">
      <c r="A37" s="12">
        <f t="shared" si="5"/>
        <v>0</v>
      </c>
      <c r="B37" s="12">
        <f t="shared" si="6"/>
        <v>0</v>
      </c>
      <c r="C37" s="12">
        <f t="shared" si="7"/>
        <v>0</v>
      </c>
      <c r="E37" s="18" t="s">
        <v>94</v>
      </c>
      <c r="F37" s="19" t="str">
        <f t="shared" si="3"/>
        <v>Level 1</v>
      </c>
      <c r="G37" s="19" t="s">
        <v>95</v>
      </c>
      <c r="H37" s="20" t="s">
        <v>96</v>
      </c>
      <c r="I37" s="19" t="s">
        <v>32</v>
      </c>
      <c r="J37" s="28">
        <v>9</v>
      </c>
      <c r="K37" s="34"/>
      <c r="L37" s="9">
        <f t="shared" si="8"/>
        <v>0</v>
      </c>
    </row>
    <row r="38" spans="1:12" ht="31" x14ac:dyDescent="0.35">
      <c r="A38" s="12">
        <f t="shared" si="5"/>
        <v>0</v>
      </c>
      <c r="B38" s="12">
        <f t="shared" si="6"/>
        <v>0</v>
      </c>
      <c r="C38" s="12">
        <f t="shared" si="7"/>
        <v>0</v>
      </c>
      <c r="E38" s="18" t="s">
        <v>94</v>
      </c>
      <c r="F38" s="19" t="str">
        <f t="shared" si="3"/>
        <v>Level 1</v>
      </c>
      <c r="G38" s="19" t="s">
        <v>97</v>
      </c>
      <c r="H38" s="20" t="s">
        <v>98</v>
      </c>
      <c r="I38" s="19" t="s">
        <v>32</v>
      </c>
      <c r="J38" s="28">
        <v>9</v>
      </c>
      <c r="K38" s="34"/>
      <c r="L38" s="9">
        <f t="shared" si="8"/>
        <v>0</v>
      </c>
    </row>
    <row r="39" spans="1:12" ht="31" x14ac:dyDescent="0.35">
      <c r="A39" s="12">
        <f t="shared" si="5"/>
        <v>0</v>
      </c>
      <c r="B39" s="12">
        <f t="shared" si="6"/>
        <v>0</v>
      </c>
      <c r="C39" s="12">
        <f t="shared" si="7"/>
        <v>0</v>
      </c>
      <c r="E39" s="18" t="s">
        <v>94</v>
      </c>
      <c r="F39" s="19" t="str">
        <f t="shared" si="3"/>
        <v>Level 1</v>
      </c>
      <c r="G39" s="19" t="s">
        <v>99</v>
      </c>
      <c r="H39" s="20" t="s">
        <v>100</v>
      </c>
      <c r="I39" s="19" t="s">
        <v>32</v>
      </c>
      <c r="J39" s="28">
        <v>9</v>
      </c>
      <c r="K39" s="34"/>
      <c r="L39" s="9">
        <f t="shared" si="8"/>
        <v>0</v>
      </c>
    </row>
    <row r="40" spans="1:12" ht="31" x14ac:dyDescent="0.35">
      <c r="A40" s="12">
        <f t="shared" si="5"/>
        <v>0</v>
      </c>
      <c r="B40" s="12">
        <f t="shared" si="6"/>
        <v>0</v>
      </c>
      <c r="C40" s="12">
        <f t="shared" si="7"/>
        <v>0</v>
      </c>
      <c r="E40" s="18" t="s">
        <v>94</v>
      </c>
      <c r="F40" s="19" t="str">
        <f t="shared" si="3"/>
        <v>Level 1</v>
      </c>
      <c r="G40" s="19" t="s">
        <v>101</v>
      </c>
      <c r="H40" s="20" t="s">
        <v>102</v>
      </c>
      <c r="I40" s="19" t="s">
        <v>32</v>
      </c>
      <c r="J40" s="28">
        <v>10</v>
      </c>
      <c r="K40" s="34"/>
      <c r="L40" s="9">
        <f t="shared" si="8"/>
        <v>0</v>
      </c>
    </row>
    <row r="41" spans="1:12" ht="31" x14ac:dyDescent="0.35">
      <c r="A41" s="12">
        <f t="shared" si="5"/>
        <v>0</v>
      </c>
      <c r="B41" s="12">
        <f t="shared" si="6"/>
        <v>0</v>
      </c>
      <c r="C41" s="12">
        <f t="shared" si="7"/>
        <v>0</v>
      </c>
      <c r="E41" s="18" t="s">
        <v>94</v>
      </c>
      <c r="F41" s="19" t="str">
        <f t="shared" si="3"/>
        <v>Level 2</v>
      </c>
      <c r="G41" s="19" t="s">
        <v>103</v>
      </c>
      <c r="H41" s="20" t="s">
        <v>104</v>
      </c>
      <c r="I41" s="19" t="s">
        <v>32</v>
      </c>
      <c r="J41" s="28">
        <v>9</v>
      </c>
      <c r="K41" s="34"/>
      <c r="L41" s="9">
        <f t="shared" si="8"/>
        <v>0</v>
      </c>
    </row>
    <row r="42" spans="1:12" ht="31" x14ac:dyDescent="0.35">
      <c r="A42" s="12">
        <f t="shared" si="5"/>
        <v>0</v>
      </c>
      <c r="B42" s="12">
        <f t="shared" si="6"/>
        <v>0</v>
      </c>
      <c r="C42" s="12">
        <f t="shared" si="7"/>
        <v>0</v>
      </c>
      <c r="E42" s="18" t="s">
        <v>94</v>
      </c>
      <c r="F42" s="19" t="str">
        <f t="shared" si="3"/>
        <v>Level 3</v>
      </c>
      <c r="G42" s="19" t="s">
        <v>105</v>
      </c>
      <c r="H42" s="20" t="s">
        <v>106</v>
      </c>
      <c r="I42" s="19" t="s">
        <v>32</v>
      </c>
      <c r="J42" s="28">
        <v>10</v>
      </c>
      <c r="K42" s="34"/>
      <c r="L42" s="9">
        <f t="shared" si="8"/>
        <v>0</v>
      </c>
    </row>
    <row r="43" spans="1:12" ht="46.5" x14ac:dyDescent="0.35">
      <c r="A43" s="12">
        <f t="shared" si="5"/>
        <v>0</v>
      </c>
      <c r="B43" s="12">
        <f t="shared" si="6"/>
        <v>0</v>
      </c>
      <c r="C43" s="12">
        <f t="shared" si="7"/>
        <v>0</v>
      </c>
      <c r="E43" s="18" t="s">
        <v>94</v>
      </c>
      <c r="F43" s="19" t="str">
        <f t="shared" si="3"/>
        <v>Level 3</v>
      </c>
      <c r="G43" s="19" t="s">
        <v>107</v>
      </c>
      <c r="H43" s="20" t="s">
        <v>108</v>
      </c>
      <c r="I43" s="19" t="s">
        <v>32</v>
      </c>
      <c r="J43" s="28">
        <v>9</v>
      </c>
      <c r="K43" s="34"/>
      <c r="L43" s="9">
        <f t="shared" si="8"/>
        <v>0</v>
      </c>
    </row>
    <row r="44" spans="1:12" ht="31" x14ac:dyDescent="0.35">
      <c r="A44" s="12">
        <f t="shared" si="5"/>
        <v>0</v>
      </c>
      <c r="B44" s="12">
        <f t="shared" si="6"/>
        <v>0</v>
      </c>
      <c r="C44" s="12">
        <f t="shared" si="7"/>
        <v>0</v>
      </c>
      <c r="E44" s="18" t="s">
        <v>94</v>
      </c>
      <c r="F44" s="19" t="str">
        <f t="shared" si="3"/>
        <v>Level 3</v>
      </c>
      <c r="G44" s="19" t="s">
        <v>109</v>
      </c>
      <c r="H44" s="20" t="s">
        <v>110</v>
      </c>
      <c r="I44" s="19" t="s">
        <v>32</v>
      </c>
      <c r="J44" s="28">
        <v>10</v>
      </c>
      <c r="K44" s="34"/>
      <c r="L44" s="9">
        <f t="shared" si="8"/>
        <v>0</v>
      </c>
    </row>
    <row r="45" spans="1:12" ht="46.5" x14ac:dyDescent="0.35">
      <c r="A45" s="12">
        <f t="shared" si="5"/>
        <v>0</v>
      </c>
      <c r="B45" s="12">
        <f t="shared" si="6"/>
        <v>0</v>
      </c>
      <c r="C45" s="12">
        <f t="shared" si="7"/>
        <v>0</v>
      </c>
      <c r="E45" s="13" t="s">
        <v>111</v>
      </c>
      <c r="F45" s="17" t="str">
        <f t="shared" si="3"/>
        <v>Level 1</v>
      </c>
      <c r="G45" s="17" t="s">
        <v>112</v>
      </c>
      <c r="H45" s="15" t="s">
        <v>113</v>
      </c>
      <c r="I45" s="17" t="s">
        <v>32</v>
      </c>
      <c r="J45" s="27">
        <v>9</v>
      </c>
      <c r="K45" s="34"/>
      <c r="L45" s="9">
        <f t="shared" si="8"/>
        <v>0</v>
      </c>
    </row>
    <row r="46" spans="1:12" ht="20.149999999999999" customHeight="1" x14ac:dyDescent="0.35">
      <c r="A46" s="12">
        <f t="shared" si="5"/>
        <v>0</v>
      </c>
      <c r="B46" s="12">
        <f t="shared" si="6"/>
        <v>0</v>
      </c>
      <c r="C46" s="12">
        <f t="shared" si="7"/>
        <v>0</v>
      </c>
      <c r="E46" s="13" t="s">
        <v>111</v>
      </c>
      <c r="F46" s="17" t="str">
        <f t="shared" si="3"/>
        <v>Level 2</v>
      </c>
      <c r="G46" s="17" t="s">
        <v>114</v>
      </c>
      <c r="H46" s="15" t="s">
        <v>115</v>
      </c>
      <c r="I46" s="17" t="s">
        <v>27</v>
      </c>
      <c r="J46" s="27">
        <v>9</v>
      </c>
      <c r="K46" s="34"/>
      <c r="L46" s="9">
        <f t="shared" si="8"/>
        <v>0</v>
      </c>
    </row>
    <row r="47" spans="1:12" ht="20.149999999999999" customHeight="1" x14ac:dyDescent="0.35">
      <c r="A47" s="12">
        <f t="shared" si="5"/>
        <v>0</v>
      </c>
      <c r="B47" s="12">
        <f t="shared" si="6"/>
        <v>0</v>
      </c>
      <c r="C47" s="12">
        <f t="shared" si="7"/>
        <v>0</v>
      </c>
      <c r="E47" s="13" t="s">
        <v>111</v>
      </c>
      <c r="F47" s="17" t="str">
        <f t="shared" si="3"/>
        <v>Level 3</v>
      </c>
      <c r="G47" s="17" t="s">
        <v>116</v>
      </c>
      <c r="H47" s="15" t="s">
        <v>117</v>
      </c>
      <c r="I47" s="17" t="s">
        <v>27</v>
      </c>
      <c r="J47" s="27">
        <v>10</v>
      </c>
      <c r="K47" s="34"/>
      <c r="L47" s="9">
        <f t="shared" si="8"/>
        <v>0</v>
      </c>
    </row>
    <row r="48" spans="1:12" ht="31" x14ac:dyDescent="0.35">
      <c r="A48" s="12">
        <f t="shared" si="5"/>
        <v>0</v>
      </c>
      <c r="B48" s="12">
        <f t="shared" si="6"/>
        <v>0</v>
      </c>
      <c r="C48" s="12">
        <f t="shared" si="7"/>
        <v>0</v>
      </c>
      <c r="E48" s="13" t="s">
        <v>111</v>
      </c>
      <c r="F48" s="17" t="str">
        <f t="shared" si="3"/>
        <v>Level 3</v>
      </c>
      <c r="G48" s="17" t="s">
        <v>118</v>
      </c>
      <c r="H48" s="15" t="s">
        <v>119</v>
      </c>
      <c r="I48" s="17" t="s">
        <v>32</v>
      </c>
      <c r="J48" s="27">
        <v>10</v>
      </c>
      <c r="K48" s="34"/>
      <c r="L48" s="9">
        <f t="shared" si="8"/>
        <v>0</v>
      </c>
    </row>
    <row r="49" spans="1:12" ht="31" x14ac:dyDescent="0.35">
      <c r="A49" s="12">
        <f t="shared" si="5"/>
        <v>0</v>
      </c>
      <c r="B49" s="12">
        <f t="shared" si="6"/>
        <v>0</v>
      </c>
      <c r="C49" s="12">
        <f t="shared" si="7"/>
        <v>0</v>
      </c>
      <c r="E49" s="13" t="s">
        <v>111</v>
      </c>
      <c r="F49" s="17" t="str">
        <f t="shared" si="3"/>
        <v>Level 3</v>
      </c>
      <c r="G49" s="17" t="s">
        <v>120</v>
      </c>
      <c r="H49" s="15" t="s">
        <v>121</v>
      </c>
      <c r="I49" s="17" t="s">
        <v>32</v>
      </c>
      <c r="J49" s="27">
        <v>10</v>
      </c>
      <c r="K49" s="34"/>
      <c r="L49" s="9">
        <f t="shared" si="8"/>
        <v>0</v>
      </c>
    </row>
    <row r="50" spans="1:12" ht="31" x14ac:dyDescent="0.35">
      <c r="A50" s="12">
        <f t="shared" si="5"/>
        <v>0</v>
      </c>
      <c r="B50" s="12">
        <f t="shared" si="6"/>
        <v>0</v>
      </c>
      <c r="C50" s="12">
        <f t="shared" si="7"/>
        <v>0</v>
      </c>
      <c r="E50" s="18" t="s">
        <v>122</v>
      </c>
      <c r="F50" s="19" t="str">
        <f t="shared" si="3"/>
        <v>Level 1</v>
      </c>
      <c r="G50" s="19" t="s">
        <v>123</v>
      </c>
      <c r="H50" s="20" t="s">
        <v>124</v>
      </c>
      <c r="I50" s="19" t="s">
        <v>32</v>
      </c>
      <c r="J50" s="28">
        <v>9</v>
      </c>
      <c r="K50" s="34"/>
      <c r="L50" s="9">
        <f t="shared" si="8"/>
        <v>0</v>
      </c>
    </row>
    <row r="51" spans="1:12" ht="31" x14ac:dyDescent="0.35">
      <c r="A51" s="12">
        <f t="shared" si="5"/>
        <v>0</v>
      </c>
      <c r="B51" s="12">
        <f t="shared" si="6"/>
        <v>0</v>
      </c>
      <c r="C51" s="12">
        <f t="shared" si="7"/>
        <v>0</v>
      </c>
      <c r="E51" s="18" t="s">
        <v>122</v>
      </c>
      <c r="F51" s="19" t="str">
        <f t="shared" si="3"/>
        <v>Level 2</v>
      </c>
      <c r="G51" s="19" t="s">
        <v>125</v>
      </c>
      <c r="H51" s="22" t="s">
        <v>126</v>
      </c>
      <c r="I51" s="19" t="s">
        <v>32</v>
      </c>
      <c r="J51" s="28">
        <v>10</v>
      </c>
      <c r="K51" s="34"/>
      <c r="L51" s="9">
        <f t="shared" si="8"/>
        <v>0</v>
      </c>
    </row>
    <row r="52" spans="1:12" ht="46.5" x14ac:dyDescent="0.35">
      <c r="A52" s="12">
        <f t="shared" si="5"/>
        <v>0</v>
      </c>
      <c r="B52" s="12">
        <f t="shared" si="6"/>
        <v>0</v>
      </c>
      <c r="C52" s="12">
        <f t="shared" si="7"/>
        <v>0</v>
      </c>
      <c r="E52" s="18" t="s">
        <v>122</v>
      </c>
      <c r="F52" s="19" t="str">
        <f t="shared" si="3"/>
        <v>Level 2</v>
      </c>
      <c r="G52" s="19" t="s">
        <v>127</v>
      </c>
      <c r="H52" s="20" t="s">
        <v>128</v>
      </c>
      <c r="I52" s="19" t="s">
        <v>32</v>
      </c>
      <c r="J52" s="28">
        <v>9</v>
      </c>
      <c r="K52" s="34"/>
      <c r="L52" s="9">
        <f t="shared" si="8"/>
        <v>0</v>
      </c>
    </row>
    <row r="53" spans="1:12" ht="31" x14ac:dyDescent="0.35">
      <c r="A53" s="12">
        <f t="shared" si="5"/>
        <v>0</v>
      </c>
      <c r="B53" s="12">
        <f t="shared" si="6"/>
        <v>0</v>
      </c>
      <c r="C53" s="12">
        <f t="shared" si="7"/>
        <v>0</v>
      </c>
      <c r="E53" s="18" t="s">
        <v>122</v>
      </c>
      <c r="F53" s="19" t="str">
        <f t="shared" si="3"/>
        <v>Level 3</v>
      </c>
      <c r="G53" s="19" t="s">
        <v>129</v>
      </c>
      <c r="H53" s="20" t="s">
        <v>130</v>
      </c>
      <c r="I53" s="19" t="s">
        <v>32</v>
      </c>
      <c r="J53" s="28">
        <v>10</v>
      </c>
      <c r="K53" s="34"/>
      <c r="L53" s="9">
        <f t="shared" si="8"/>
        <v>0</v>
      </c>
    </row>
    <row r="54" spans="1:12" ht="31" x14ac:dyDescent="0.35">
      <c r="A54" s="12">
        <f t="shared" si="5"/>
        <v>0</v>
      </c>
      <c r="B54" s="12">
        <f t="shared" si="6"/>
        <v>0</v>
      </c>
      <c r="C54" s="12">
        <f t="shared" si="7"/>
        <v>0</v>
      </c>
      <c r="E54" s="18" t="s">
        <v>122</v>
      </c>
      <c r="F54" s="19" t="str">
        <f t="shared" si="3"/>
        <v>Level 3</v>
      </c>
      <c r="G54" s="19" t="s">
        <v>131</v>
      </c>
      <c r="H54" s="20" t="s">
        <v>132</v>
      </c>
      <c r="I54" s="19" t="s">
        <v>32</v>
      </c>
      <c r="J54" s="28">
        <v>9</v>
      </c>
      <c r="K54" s="34"/>
      <c r="L54" s="9">
        <f t="shared" si="8"/>
        <v>0</v>
      </c>
    </row>
    <row r="55" spans="1:12" ht="31" x14ac:dyDescent="0.35">
      <c r="A55" s="12">
        <f t="shared" si="5"/>
        <v>0</v>
      </c>
      <c r="B55" s="12">
        <f t="shared" si="6"/>
        <v>0</v>
      </c>
      <c r="C55" s="12">
        <f t="shared" si="7"/>
        <v>0</v>
      </c>
      <c r="E55" s="18" t="s">
        <v>122</v>
      </c>
      <c r="F55" s="19" t="str">
        <f t="shared" si="3"/>
        <v>Level 3</v>
      </c>
      <c r="G55" s="19" t="s">
        <v>133</v>
      </c>
      <c r="H55" s="20" t="s">
        <v>134</v>
      </c>
      <c r="I55" s="19" t="s">
        <v>32</v>
      </c>
      <c r="J55" s="28">
        <v>10</v>
      </c>
      <c r="K55" s="34"/>
      <c r="L55" s="9">
        <f t="shared" si="8"/>
        <v>0</v>
      </c>
    </row>
    <row r="56" spans="1:12" ht="46.5" x14ac:dyDescent="0.35">
      <c r="A56" s="12">
        <f t="shared" si="5"/>
        <v>0</v>
      </c>
      <c r="B56" s="12">
        <f t="shared" si="6"/>
        <v>0</v>
      </c>
      <c r="C56" s="12">
        <f t="shared" si="7"/>
        <v>0</v>
      </c>
      <c r="E56" s="13" t="s">
        <v>135</v>
      </c>
      <c r="F56" s="17" t="str">
        <f t="shared" si="3"/>
        <v>Level 1</v>
      </c>
      <c r="G56" s="17" t="s">
        <v>136</v>
      </c>
      <c r="H56" s="15" t="s">
        <v>137</v>
      </c>
      <c r="I56" s="17" t="s">
        <v>32</v>
      </c>
      <c r="J56" s="27">
        <v>9</v>
      </c>
      <c r="K56" s="34"/>
      <c r="L56" s="9">
        <f t="shared" si="8"/>
        <v>0</v>
      </c>
    </row>
    <row r="57" spans="1:12" ht="108.5" x14ac:dyDescent="0.35">
      <c r="A57" s="12">
        <f t="shared" si="5"/>
        <v>0</v>
      </c>
      <c r="B57" s="12">
        <f t="shared" si="6"/>
        <v>0</v>
      </c>
      <c r="C57" s="12">
        <f t="shared" si="7"/>
        <v>0</v>
      </c>
      <c r="E57" s="13" t="s">
        <v>135</v>
      </c>
      <c r="F57" s="17" t="str">
        <f t="shared" si="3"/>
        <v>Level 2</v>
      </c>
      <c r="G57" s="17" t="s">
        <v>138</v>
      </c>
      <c r="H57" s="15" t="s">
        <v>139</v>
      </c>
      <c r="I57" s="17" t="s">
        <v>27</v>
      </c>
      <c r="J57" s="27">
        <v>9</v>
      </c>
      <c r="K57" s="34"/>
      <c r="L57" s="9">
        <f t="shared" si="8"/>
        <v>0</v>
      </c>
    </row>
    <row r="58" spans="1:12" ht="108.5" x14ac:dyDescent="0.35">
      <c r="A58" s="12">
        <f t="shared" si="5"/>
        <v>0</v>
      </c>
      <c r="B58" s="12">
        <f t="shared" si="6"/>
        <v>0</v>
      </c>
      <c r="C58" s="12">
        <f t="shared" si="7"/>
        <v>0</v>
      </c>
      <c r="E58" s="13" t="s">
        <v>135</v>
      </c>
      <c r="F58" s="17" t="str">
        <f t="shared" si="3"/>
        <v>Level 3</v>
      </c>
      <c r="G58" s="17" t="s">
        <v>140</v>
      </c>
      <c r="H58" s="15" t="s">
        <v>141</v>
      </c>
      <c r="I58" s="17" t="s">
        <v>32</v>
      </c>
      <c r="J58" s="27">
        <v>10</v>
      </c>
      <c r="K58" s="34"/>
      <c r="L58" s="9">
        <f t="shared" si="8"/>
        <v>0</v>
      </c>
    </row>
    <row r="59" spans="1:12" ht="31" x14ac:dyDescent="0.35">
      <c r="A59" s="12">
        <f t="shared" si="5"/>
        <v>0</v>
      </c>
      <c r="B59" s="12">
        <f t="shared" si="6"/>
        <v>0</v>
      </c>
      <c r="C59" s="12">
        <f t="shared" si="7"/>
        <v>0</v>
      </c>
      <c r="E59" s="13" t="s">
        <v>135</v>
      </c>
      <c r="F59" s="17" t="str">
        <f t="shared" si="3"/>
        <v>Level 3</v>
      </c>
      <c r="G59" s="17" t="s">
        <v>142</v>
      </c>
      <c r="H59" s="15" t="s">
        <v>143</v>
      </c>
      <c r="I59" s="17" t="s">
        <v>32</v>
      </c>
      <c r="J59" s="27">
        <v>9</v>
      </c>
      <c r="K59" s="34"/>
      <c r="L59" s="9">
        <f t="shared" si="8"/>
        <v>0</v>
      </c>
    </row>
    <row r="60" spans="1:12" ht="46.5" x14ac:dyDescent="0.35">
      <c r="A60" s="12">
        <f t="shared" si="5"/>
        <v>0</v>
      </c>
      <c r="B60" s="12">
        <f t="shared" si="6"/>
        <v>0</v>
      </c>
      <c r="C60" s="12">
        <f t="shared" si="7"/>
        <v>0</v>
      </c>
      <c r="E60" s="18" t="s">
        <v>144</v>
      </c>
      <c r="F60" s="19" t="str">
        <f>"Level "&amp;MID(G60,4,1)</f>
        <v>Level 1</v>
      </c>
      <c r="G60" s="19" t="s">
        <v>145</v>
      </c>
      <c r="H60" s="20" t="s">
        <v>146</v>
      </c>
      <c r="I60" s="19" t="s">
        <v>32</v>
      </c>
      <c r="J60" s="28">
        <v>7</v>
      </c>
      <c r="K60" s="34"/>
      <c r="L60" s="9">
        <f t="shared" si="8"/>
        <v>0</v>
      </c>
    </row>
    <row r="61" spans="1:12" ht="46.5" x14ac:dyDescent="0.35">
      <c r="A61" s="12">
        <f t="shared" si="5"/>
        <v>0</v>
      </c>
      <c r="B61" s="12">
        <f t="shared" si="6"/>
        <v>0</v>
      </c>
      <c r="C61" s="12">
        <f t="shared" si="7"/>
        <v>0</v>
      </c>
      <c r="E61" s="18" t="s">
        <v>144</v>
      </c>
      <c r="F61" s="19" t="str">
        <f>"Level "&amp;MID(G61,4,1)</f>
        <v>Level 1</v>
      </c>
      <c r="G61" s="19" t="s">
        <v>147</v>
      </c>
      <c r="H61" s="20" t="s">
        <v>148</v>
      </c>
      <c r="I61" s="19" t="s">
        <v>32</v>
      </c>
      <c r="J61" s="28">
        <v>8</v>
      </c>
      <c r="K61" s="34"/>
      <c r="L61" s="9">
        <f t="shared" si="8"/>
        <v>0</v>
      </c>
    </row>
    <row r="62" spans="1:12" ht="46.5" x14ac:dyDescent="0.35">
      <c r="A62" s="12">
        <f t="shared" si="5"/>
        <v>0</v>
      </c>
      <c r="B62" s="12">
        <f t="shared" si="6"/>
        <v>0</v>
      </c>
      <c r="C62" s="12">
        <f t="shared" si="7"/>
        <v>0</v>
      </c>
      <c r="E62" s="18" t="s">
        <v>144</v>
      </c>
      <c r="F62" s="19" t="str">
        <f>"Level "&amp;MID(G62,4,1)</f>
        <v>Level 2</v>
      </c>
      <c r="G62" s="19" t="s">
        <v>149</v>
      </c>
      <c r="H62" s="20" t="s">
        <v>150</v>
      </c>
      <c r="I62" s="19" t="s">
        <v>32</v>
      </c>
      <c r="J62" s="28">
        <v>9</v>
      </c>
      <c r="K62" s="34"/>
      <c r="L62" s="9">
        <f t="shared" si="8"/>
        <v>0</v>
      </c>
    </row>
    <row r="63" spans="1:12" ht="46.5" x14ac:dyDescent="0.35">
      <c r="A63" s="12">
        <f t="shared" si="5"/>
        <v>0</v>
      </c>
      <c r="B63" s="12">
        <f t="shared" si="6"/>
        <v>0</v>
      </c>
      <c r="C63" s="12">
        <f t="shared" si="7"/>
        <v>0</v>
      </c>
      <c r="E63" s="18" t="s">
        <v>144</v>
      </c>
      <c r="F63" s="19" t="str">
        <f>"Level "&amp;MID(G63,4,1)</f>
        <v>Level 2</v>
      </c>
      <c r="G63" s="19" t="s">
        <v>151</v>
      </c>
      <c r="H63" s="20" t="s">
        <v>152</v>
      </c>
      <c r="I63" s="19" t="s">
        <v>32</v>
      </c>
      <c r="J63" s="28">
        <v>10</v>
      </c>
      <c r="K63" s="34"/>
      <c r="L63" s="9">
        <f t="shared" si="8"/>
        <v>0</v>
      </c>
    </row>
    <row r="64" spans="1:12" ht="46.5" x14ac:dyDescent="0.35">
      <c r="A64" s="12">
        <f t="shared" si="5"/>
        <v>0</v>
      </c>
      <c r="B64" s="12">
        <f t="shared" si="6"/>
        <v>0</v>
      </c>
      <c r="C64" s="12">
        <f t="shared" si="7"/>
        <v>0</v>
      </c>
      <c r="E64" s="18" t="s">
        <v>144</v>
      </c>
      <c r="F64" s="19" t="str">
        <f>"Level "&amp;MID(G64,4,1)</f>
        <v>Level 2</v>
      </c>
      <c r="G64" s="19" t="s">
        <v>153</v>
      </c>
      <c r="H64" s="20" t="s">
        <v>154</v>
      </c>
      <c r="I64" s="19" t="s">
        <v>32</v>
      </c>
      <c r="J64" s="28">
        <v>8</v>
      </c>
      <c r="K64" s="34"/>
      <c r="L64" s="9">
        <f t="shared" si="8"/>
        <v>0</v>
      </c>
    </row>
    <row r="65" spans="1:12" ht="46.5" x14ac:dyDescent="0.35">
      <c r="A65" s="12">
        <f t="shared" si="5"/>
        <v>0</v>
      </c>
      <c r="B65" s="12">
        <f t="shared" si="6"/>
        <v>0</v>
      </c>
      <c r="C65" s="12">
        <f t="shared" si="7"/>
        <v>0</v>
      </c>
      <c r="E65" s="18" t="s">
        <v>144</v>
      </c>
      <c r="F65" s="19" t="s">
        <v>9</v>
      </c>
      <c r="G65" s="19" t="s">
        <v>155</v>
      </c>
      <c r="H65" s="20" t="s">
        <v>156</v>
      </c>
      <c r="I65" s="19" t="s">
        <v>32</v>
      </c>
      <c r="J65" s="28">
        <v>9</v>
      </c>
      <c r="K65" s="34"/>
      <c r="L65" s="9">
        <f t="shared" si="8"/>
        <v>0</v>
      </c>
    </row>
    <row r="66" spans="1:12" ht="46.5" x14ac:dyDescent="0.35">
      <c r="A66" s="12">
        <f t="shared" si="5"/>
        <v>0</v>
      </c>
      <c r="B66" s="12">
        <f t="shared" si="6"/>
        <v>0</v>
      </c>
      <c r="C66" s="12">
        <f t="shared" si="7"/>
        <v>0</v>
      </c>
      <c r="E66" s="18" t="s">
        <v>144</v>
      </c>
      <c r="F66" s="19" t="str">
        <f t="shared" ref="F66:F71" si="9">"Level "&amp;MID(G66,4,1)</f>
        <v>Level 3</v>
      </c>
      <c r="G66" s="19" t="s">
        <v>157</v>
      </c>
      <c r="H66" s="20" t="s">
        <v>158</v>
      </c>
      <c r="I66" s="19" t="s">
        <v>32</v>
      </c>
      <c r="J66" s="28">
        <v>10</v>
      </c>
      <c r="K66" s="34"/>
      <c r="L66" s="9">
        <f t="shared" si="8"/>
        <v>0</v>
      </c>
    </row>
    <row r="67" spans="1:12" ht="46.5" x14ac:dyDescent="0.35">
      <c r="A67" s="12">
        <f t="shared" si="5"/>
        <v>0</v>
      </c>
      <c r="B67" s="12">
        <f t="shared" si="6"/>
        <v>0</v>
      </c>
      <c r="C67" s="12">
        <f t="shared" si="7"/>
        <v>0</v>
      </c>
      <c r="E67" s="18" t="s">
        <v>144</v>
      </c>
      <c r="F67" s="19" t="str">
        <f t="shared" si="9"/>
        <v>Level 3</v>
      </c>
      <c r="G67" s="19" t="s">
        <v>159</v>
      </c>
      <c r="H67" s="20" t="s">
        <v>160</v>
      </c>
      <c r="I67" s="19" t="s">
        <v>32</v>
      </c>
      <c r="J67" s="28">
        <v>8</v>
      </c>
      <c r="K67" s="34"/>
      <c r="L67" s="9">
        <f t="shared" si="8"/>
        <v>0</v>
      </c>
    </row>
    <row r="68" spans="1:12" ht="46.5" x14ac:dyDescent="0.35">
      <c r="A68" s="12">
        <f t="shared" si="5"/>
        <v>0</v>
      </c>
      <c r="B68" s="12">
        <f t="shared" si="6"/>
        <v>0</v>
      </c>
      <c r="C68" s="12">
        <f t="shared" si="7"/>
        <v>0</v>
      </c>
      <c r="E68" s="18" t="s">
        <v>144</v>
      </c>
      <c r="F68" s="19" t="str">
        <f t="shared" si="9"/>
        <v>Level 3</v>
      </c>
      <c r="G68" s="19" t="s">
        <v>161</v>
      </c>
      <c r="H68" s="20" t="s">
        <v>162</v>
      </c>
      <c r="I68" s="19" t="s">
        <v>32</v>
      </c>
      <c r="J68" s="28">
        <v>9</v>
      </c>
      <c r="K68" s="34"/>
      <c r="L68" s="9">
        <f t="shared" si="8"/>
        <v>0</v>
      </c>
    </row>
    <row r="69" spans="1:12" ht="46.5" x14ac:dyDescent="0.35">
      <c r="A69" s="12">
        <f t="shared" si="5"/>
        <v>0</v>
      </c>
      <c r="B69" s="12">
        <f t="shared" si="6"/>
        <v>0</v>
      </c>
      <c r="C69" s="12">
        <f t="shared" si="7"/>
        <v>0</v>
      </c>
      <c r="E69" s="18" t="s">
        <v>144</v>
      </c>
      <c r="F69" s="19" t="str">
        <f t="shared" si="9"/>
        <v>Level 3</v>
      </c>
      <c r="G69" s="19" t="s">
        <v>163</v>
      </c>
      <c r="H69" s="20" t="s">
        <v>164</v>
      </c>
      <c r="I69" s="19" t="s">
        <v>32</v>
      </c>
      <c r="J69" s="28">
        <v>9</v>
      </c>
      <c r="K69" s="34"/>
      <c r="L69" s="9">
        <f t="shared" si="8"/>
        <v>0</v>
      </c>
    </row>
    <row r="70" spans="1:12" ht="46.5" x14ac:dyDescent="0.35">
      <c r="A70" s="12">
        <f t="shared" si="5"/>
        <v>0</v>
      </c>
      <c r="B70" s="12">
        <f t="shared" si="6"/>
        <v>0</v>
      </c>
      <c r="C70" s="12">
        <f t="shared" si="7"/>
        <v>0</v>
      </c>
      <c r="E70" s="18" t="s">
        <v>144</v>
      </c>
      <c r="F70" s="19" t="str">
        <f t="shared" si="9"/>
        <v>Level 3</v>
      </c>
      <c r="G70" s="19" t="s">
        <v>165</v>
      </c>
      <c r="H70" s="20" t="s">
        <v>166</v>
      </c>
      <c r="I70" s="19" t="s">
        <v>32</v>
      </c>
      <c r="J70" s="28">
        <v>10</v>
      </c>
      <c r="K70" s="34"/>
      <c r="L70" s="9">
        <f t="shared" si="8"/>
        <v>0</v>
      </c>
    </row>
    <row r="71" spans="1:12" ht="47" thickBot="1" x14ac:dyDescent="0.4">
      <c r="A71" s="12">
        <f t="shared" si="5"/>
        <v>0</v>
      </c>
      <c r="B71" s="12">
        <f t="shared" si="6"/>
        <v>0</v>
      </c>
      <c r="C71" s="12">
        <f t="shared" si="7"/>
        <v>0</v>
      </c>
      <c r="E71" s="18" t="s">
        <v>144</v>
      </c>
      <c r="F71" s="23" t="str">
        <f t="shared" si="9"/>
        <v>Level 3</v>
      </c>
      <c r="G71" s="23" t="s">
        <v>167</v>
      </c>
      <c r="H71" s="24" t="s">
        <v>168</v>
      </c>
      <c r="I71" s="23" t="s">
        <v>32</v>
      </c>
      <c r="J71" s="29">
        <v>10</v>
      </c>
      <c r="K71" s="35"/>
      <c r="L71" s="9">
        <f t="shared" si="8"/>
        <v>0</v>
      </c>
    </row>
  </sheetData>
  <sheetProtection algorithmName="SHA-512" hashValue="y0DtO9hfJO66CCKs+anT3TbnFkCCKkrMaaZrDlX9CcgNqY2OQMY69TijRjvkaA1mJh1uvEefk3IRqxt23gad9w==" saltValue="5zmmbnMkmj4Q615pXh1QOA==" spinCount="100000" sheet="1" objects="1" scenarios="1"/>
  <customSheetViews>
    <customSheetView guid="{C94662FB-7EA1-4FB7-81F6-1541FB89B18C}" fitToPage="1" hiddenColumns="1" topLeftCell="E1">
      <pane ySplit="4" topLeftCell="A5" activePane="bottomLeft" state="frozen"/>
      <selection pane="bottomLeft" activeCell="K4" sqref="K4"/>
      <pageMargins left="0.7" right="0.7" top="0.75" bottom="0.75" header="0.3" footer="0.3"/>
      <pageSetup scale="60" fitToHeight="0" orientation="landscape" horizontalDpi="300" verticalDpi="300" r:id="rId1"/>
    </customSheetView>
  </customSheetViews>
  <pageMargins left="0.7" right="0.7" top="0.75" bottom="0.75" header="0.3" footer="0.3"/>
  <pageSetup scale="60" fitToHeight="0" orientation="landscape" horizontalDpi="300" verticalDpi="3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33D0094-A814-44E0-8B61-97C54219CFD1}">
          <x14:formula1>
            <xm:f>'Data validation'!$A$2:$A$3</xm:f>
          </x14:formula1>
          <xm:sqref>K5:K71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E2DAC-BCEB-48AE-A9BA-04D0CDAE4B33}">
  <sheetPr>
    <tabColor rgb="FF0077C8"/>
    <pageSetUpPr fitToPage="1"/>
  </sheetPr>
  <dimension ref="A1:G6"/>
  <sheetViews>
    <sheetView zoomScaleNormal="100" workbookViewId="0">
      <selection activeCell="F11" sqref="F11"/>
    </sheetView>
  </sheetViews>
  <sheetFormatPr defaultColWidth="8.81640625" defaultRowHeight="15.5" x14ac:dyDescent="0.35"/>
  <cols>
    <col min="1" max="1" width="27.81640625" style="1" bestFit="1" customWidth="1"/>
    <col min="2" max="3" width="15.7265625" style="1" customWidth="1"/>
    <col min="4" max="4" width="40.81640625" style="1" bestFit="1" customWidth="1"/>
    <col min="5" max="5" width="15.7265625" style="1" customWidth="1"/>
    <col min="6" max="6" width="18.7265625" style="1" customWidth="1"/>
    <col min="7" max="7" width="36.453125" style="1" bestFit="1" customWidth="1"/>
    <col min="8" max="8" width="30.1796875" style="1" customWidth="1"/>
    <col min="9" max="9" width="23.81640625" style="1" bestFit="1" customWidth="1"/>
    <col min="10" max="10" width="51.81640625" style="1" bestFit="1" customWidth="1"/>
    <col min="11" max="11" width="32.26953125" style="1" customWidth="1"/>
    <col min="12" max="13" width="27.26953125" style="1" customWidth="1"/>
    <col min="14" max="16384" width="8.81640625" style="1"/>
  </cols>
  <sheetData>
    <row r="1" spans="1:7" x14ac:dyDescent="0.35">
      <c r="A1" s="2" t="s">
        <v>0</v>
      </c>
      <c r="B1" s="3" t="str">
        <f>IF(G6="Pass","Level 3",IF(G5="Pass","Level 2",IF(G4="Pass","Level 1","Does Not Qualify For Level 1 or Higher")))</f>
        <v>Does Not Qualify For Level 1 or Higher</v>
      </c>
      <c r="E1" s="2"/>
      <c r="F1" s="2"/>
    </row>
    <row r="2" spans="1:7" x14ac:dyDescent="0.35">
      <c r="A2" s="2"/>
      <c r="B2" s="3"/>
    </row>
    <row r="3" spans="1:7" ht="34.5" customHeight="1" x14ac:dyDescent="0.35">
      <c r="A3" s="4" t="s">
        <v>1</v>
      </c>
      <c r="B3" s="4" t="s">
        <v>2</v>
      </c>
      <c r="C3" s="4" t="s">
        <v>3</v>
      </c>
      <c r="D3" s="4" t="s">
        <v>4</v>
      </c>
      <c r="E3" s="4" t="s">
        <v>5</v>
      </c>
      <c r="F3" s="4" t="s">
        <v>6</v>
      </c>
      <c r="G3" s="4" t="s">
        <v>7</v>
      </c>
    </row>
    <row r="4" spans="1:7" ht="31" x14ac:dyDescent="0.35">
      <c r="A4" s="5" t="s">
        <v>8</v>
      </c>
      <c r="B4" s="43">
        <v>127</v>
      </c>
      <c r="C4" s="43">
        <f>SUMIF('Tab 2 - Accountabilities'!$F$5:'Tab 2 - Accountabilities'!$F$71,A4,'Tab 2 - Accountabilities'!$L$5:$L$71)</f>
        <v>0</v>
      </c>
      <c r="D4" s="6" t="str">
        <f>IF(C4&gt;=B4,"Point Threshold Achieved","Does Not Meet Minimum Point Threshold")</f>
        <v>Does Not Meet Minimum Point Threshold</v>
      </c>
      <c r="E4" s="43">
        <f>COUNTIFS('Tab 2 - Accountabilities'!F5:F71,A4,'Tab 2 - Accountabilities'!I5:I71,"Yes")</f>
        <v>2</v>
      </c>
      <c r="F4" s="20" t="str">
        <f>IF(SUM('Tab 2 - Accountabilities'!A5:A71)=E4,"Met All Required Elements","Not All Required Elements Met")</f>
        <v>Not All Required Elements Met</v>
      </c>
      <c r="G4" s="6" t="str">
        <f>IF(LEFT(F4,3)="Met",IF(C4&gt;=B4,"Level 1 Recognition Requirements Met","Does Not Meet Level 1 Requirements"),"Does Not Meet Level 1 Requirements")</f>
        <v>Does Not Meet Level 1 Requirements</v>
      </c>
    </row>
    <row r="5" spans="1:7" ht="31" x14ac:dyDescent="0.35">
      <c r="A5" s="5" t="s">
        <v>9</v>
      </c>
      <c r="B5" s="43">
        <v>153</v>
      </c>
      <c r="C5" s="43">
        <f>SUMIF('Tab 2 - Accountabilities'!$F$5:$F$71,A5,'Tab 2 - Accountabilities'!$L$5:$L$71)</f>
        <v>0</v>
      </c>
      <c r="D5" s="6" t="str">
        <f>IF(C5&gt;=B5,"Point Threshold Achieved","Does Not Meet Minimum Point Threshold")</f>
        <v>Does Not Meet Minimum Point Threshold</v>
      </c>
      <c r="E5" s="43">
        <f>COUNTIFS('Tab 2 - Accountabilities'!F5:F71,A5,'Tab 2 - Accountabilities'!I5:I71,"Yes")</f>
        <v>5</v>
      </c>
      <c r="F5" s="20" t="str">
        <f>IF(SUM('Tab 2 - Accountabilities'!B5:B71)=E5,"Met All Required Elements","Not All Required Elements Met")</f>
        <v>Not All Required Elements Met</v>
      </c>
      <c r="G5" s="6" t="str">
        <f>IF(G4="Does Not Meet","Does Not Meet",IF(LEFT(F5,3)="Met",IF(C5&gt;=B5,"Pass","Does Not Meet"),"Does Not Meet"))</f>
        <v>Does Not Meet</v>
      </c>
    </row>
    <row r="6" spans="1:7" ht="31" x14ac:dyDescent="0.35">
      <c r="A6" s="5" t="s">
        <v>10</v>
      </c>
      <c r="B6" s="43">
        <v>190</v>
      </c>
      <c r="C6" s="43">
        <f>SUMIF('Tab 2 - Accountabilities'!$F$5:$F$71,A6,'Tab 2 - Accountabilities'!$L$5:$L$71)</f>
        <v>0</v>
      </c>
      <c r="D6" s="6" t="str">
        <f>IF(C6&gt;=B6,"Point Threshold Achieved","Does Not Meet Minimum Point Threshold")</f>
        <v>Does Not Meet Minimum Point Threshold</v>
      </c>
      <c r="E6" s="43">
        <f>COUNTIFS('Tab 2 - Accountabilities'!F5:F71,A6,'Tab 2 - Accountabilities'!I5:I71,"Yes")</f>
        <v>2</v>
      </c>
      <c r="F6" s="20" t="str">
        <f>IF(SUM('Tab 2 - Accountabilities'!C5:C71)=E6,"Met All Required Elements","Not All Required Elements Met")</f>
        <v>Not All Required Elements Met</v>
      </c>
      <c r="G6" s="6" t="str">
        <f>IF(G5="Does Not Meet","Does Not Meet",IF(LEFT(F6,3)="Met",IF(C6&gt;=B6,"Pass","Does Not Meet"),"Does Not Meet"))</f>
        <v>Does Not Meet</v>
      </c>
    </row>
  </sheetData>
  <sheetProtection algorithmName="SHA-512" hashValue="QbpVR44Nt1aytcezgOvDZYifRGRKqERPwSzrRiy+8COcf1n0BNW7mB91iqQJUvWJkRlvIeaBlKAvbj+HKQEppw==" saltValue="mXGcxn3uoAXSMBJ2rSy0CA==" spinCount="100000" sheet="1" objects="1" scenarios="1"/>
  <customSheetViews>
    <customSheetView guid="{C94662FB-7EA1-4FB7-81F6-1541FB89B18C}" fitToPage="1">
      <selection activeCell="E16" sqref="E16"/>
      <pageMargins left="0.7" right="0.7" top="0.75" bottom="0.75" header="0.3" footer="0.3"/>
      <pageSetup scale="79" fitToHeight="0" orientation="landscape" horizontalDpi="300" verticalDpi="300" r:id="rId1"/>
    </customSheetView>
  </customSheetViews>
  <pageMargins left="0.7" right="0.7" top="0.75" bottom="0.75" header="0.3" footer="0.3"/>
  <pageSetup scale="79" fitToHeight="0" orientation="landscape" horizontalDpi="300" verticalDpi="3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0D542-BB07-4E16-B78B-3F12718C533B}">
  <dimension ref="A1:A3"/>
  <sheetViews>
    <sheetView workbookViewId="0"/>
  </sheetViews>
  <sheetFormatPr defaultRowHeight="14.5" x14ac:dyDescent="0.35"/>
  <sheetData>
    <row r="1" spans="1:1" x14ac:dyDescent="0.35">
      <c r="A1" t="s">
        <v>169</v>
      </c>
    </row>
    <row r="2" spans="1:1" x14ac:dyDescent="0.35">
      <c r="A2" t="s">
        <v>27</v>
      </c>
    </row>
    <row r="3" spans="1:1" x14ac:dyDescent="0.35">
      <c r="A3" t="s">
        <v>32</v>
      </c>
    </row>
  </sheetData>
  <customSheetViews>
    <customSheetView guid="{C94662FB-7EA1-4FB7-81F6-1541FB89B18C}" state="hidden">
      <pageMargins left="0.7" right="0.7" top="0.75" bottom="0.75" header="0.3" footer="0.3"/>
      <pageSetup orientation="portrait" r:id="rId1"/>
    </customSheetView>
  </customSheetView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5CEAB39ECF7A84AA2D3B191273F0F99" ma:contentTypeVersion="4" ma:contentTypeDescription="Create a new document." ma:contentTypeScope="" ma:versionID="479386f112f584687844d9b6640d80ab">
  <xsd:schema xmlns:xsd="http://www.w3.org/2001/XMLSchema" xmlns:xs="http://www.w3.org/2001/XMLSchema" xmlns:p="http://schemas.microsoft.com/office/2006/metadata/properties" xmlns:ns2="945e61b9-9b52-46b6-a7f7-bfa265252287" targetNamespace="http://schemas.microsoft.com/office/2006/metadata/properties" ma:root="true" ma:fieldsID="3e7b1c7f84eb0f7024e4f08a6fdee019" ns2:_="">
    <xsd:import namespace="945e61b9-9b52-46b6-a7f7-bfa26525228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5e61b9-9b52-46b6-a7f7-bfa2652522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57B2308-7C0B-4F35-9E44-B33B0E3D3F79}">
  <ds:schemaRefs>
    <ds:schemaRef ds:uri="http://schemas.microsoft.com/sharepoint/v3/contenttype/forms"/>
  </ds:schemaRefs>
</ds:datastoreItem>
</file>

<file path=customXml/itemProps2.xml><?xml version="1.0" encoding="utf-8"?>
<ds:datastoreItem xmlns:ds="http://schemas.openxmlformats.org/officeDocument/2006/customXml" ds:itemID="{FF2E864F-53DC-4BAD-9A18-DCED632EC4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5e61b9-9b52-46b6-a7f7-bfa2652522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FE2DDE-617F-42A0-AAD5-44DFF56F5F9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 1 - READ ME FIRST</vt:lpstr>
      <vt:lpstr>Tab 2 - Accountabilities</vt:lpstr>
      <vt:lpstr>Tab 3 - Scoring and Level Info</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Shane Mofford</dc:creator>
  <cp:keywords/>
  <dc:description/>
  <cp:lastModifiedBy>Chang, Stella  (HCA)</cp:lastModifiedBy>
  <cp:revision/>
  <dcterms:created xsi:type="dcterms:W3CDTF">2023-09-06T19:12:34Z</dcterms:created>
  <dcterms:modified xsi:type="dcterms:W3CDTF">2025-03-20T23:22:51Z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2024-09-16T14:42:05Z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802e4337-0ca4-4900-894e-6836fcb964bb</vt:lpwstr>
  </property>
  <property fmtid="{D5CDD505-2E9C-101B-9397-08002B2CF9AE}" pid="8" name="MSIP_Label_1520fa42-cf58-4c22-8b93-58cf1d3bd1cb_ContentBits">
    <vt:lpwstr>0</vt:lpwstr>
  </property>
  <property fmtid="{D5CDD505-2E9C-101B-9397-08002B2CF9AE}" pid="9" name="ContentTypeId">
    <vt:lpwstr>0x010100B5CEAB39ECF7A84AA2D3B191273F0F99</vt:lpwstr>
  </property>
</Properties>
</file>